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Gehalt\Zuarbeit Stundenzettel\Stundenzettel blanko Jan.2020\"/>
    </mc:Choice>
  </mc:AlternateContent>
  <xr:revisionPtr revIDLastSave="0" documentId="13_ncr:1_{CE0641E7-3C63-403F-B57F-51BAAA2966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anuar" sheetId="9" r:id="rId1"/>
    <sheet name="Februar" sheetId="10" r:id="rId2"/>
    <sheet name="März" sheetId="11" r:id="rId3"/>
    <sheet name="April" sheetId="12" r:id="rId4"/>
    <sheet name="Mai" sheetId="13" r:id="rId5"/>
    <sheet name="Juni" sheetId="14" r:id="rId6"/>
    <sheet name="Juli" sheetId="15" r:id="rId7"/>
    <sheet name="August" sheetId="16" r:id="rId8"/>
    <sheet name="September" sheetId="17" r:id="rId9"/>
    <sheet name="Oktober" sheetId="18" r:id="rId10"/>
    <sheet name="November" sheetId="19" r:id="rId11"/>
    <sheet name="Dezember" sheetId="2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1" i="20" l="1"/>
  <c r="Y40" i="20"/>
  <c r="Y39" i="20"/>
  <c r="Y38" i="20"/>
  <c r="Y37" i="20"/>
  <c r="Y36" i="20"/>
  <c r="Y35" i="20"/>
  <c r="Y34" i="20"/>
  <c r="Y33" i="20"/>
  <c r="Y32" i="20"/>
  <c r="Y16" i="20"/>
  <c r="Y15" i="20"/>
  <c r="Y14" i="20"/>
  <c r="Y12" i="20"/>
  <c r="Y11" i="20"/>
  <c r="Y10" i="20"/>
  <c r="Y8" i="20"/>
  <c r="Y7" i="20"/>
  <c r="Y42" i="18"/>
  <c r="Y41" i="18"/>
  <c r="Y40" i="18"/>
  <c r="Y39" i="18"/>
  <c r="Y17" i="18"/>
  <c r="Y16" i="18"/>
  <c r="Y14" i="18"/>
  <c r="Y13" i="18"/>
  <c r="Y12" i="18"/>
  <c r="Y11" i="18"/>
  <c r="Y10" i="18"/>
  <c r="Y8" i="18"/>
  <c r="Y7" i="18"/>
  <c r="Y40" i="14"/>
  <c r="Y39" i="14"/>
  <c r="Y38" i="14"/>
  <c r="Y37" i="14"/>
  <c r="Y36" i="14"/>
  <c r="Y35" i="14"/>
  <c r="Y34" i="14"/>
  <c r="Y33" i="14"/>
  <c r="Y32" i="14"/>
  <c r="Y31" i="14"/>
  <c r="Y29" i="14"/>
  <c r="Y28" i="14"/>
  <c r="Y27" i="14"/>
  <c r="Y26" i="14"/>
  <c r="Y25" i="14"/>
  <c r="Y24" i="14"/>
  <c r="Y23" i="14"/>
  <c r="Y21" i="14"/>
  <c r="Y20" i="14"/>
  <c r="Y19" i="14"/>
  <c r="Y18" i="14"/>
  <c r="Y17" i="14"/>
  <c r="Y16" i="14"/>
  <c r="Y15" i="14"/>
  <c r="Y13" i="14"/>
  <c r="Y12" i="14"/>
  <c r="Y11" i="14"/>
  <c r="Y10" i="14"/>
  <c r="Y9" i="14"/>
  <c r="Y8" i="14"/>
  <c r="Y7" i="14"/>
  <c r="Y40" i="12" l="1"/>
  <c r="Y39" i="12"/>
  <c r="Y38" i="12"/>
  <c r="Y37" i="12"/>
  <c r="Y36" i="12"/>
  <c r="Y35" i="12"/>
  <c r="Y34" i="12"/>
  <c r="Y33" i="12"/>
  <c r="Y32" i="12"/>
  <c r="Y31" i="12"/>
  <c r="Y30" i="12"/>
  <c r="Y29" i="12"/>
  <c r="Y27" i="12"/>
  <c r="Y26" i="12"/>
  <c r="Y25" i="12"/>
  <c r="Y24" i="12"/>
  <c r="Y23" i="12"/>
  <c r="Y22" i="12"/>
  <c r="Y21" i="12"/>
  <c r="Y19" i="12"/>
  <c r="Y18" i="12"/>
  <c r="Y17" i="12"/>
  <c r="Y16" i="12"/>
  <c r="Y15" i="12"/>
  <c r="Y14" i="12"/>
  <c r="Y13" i="12"/>
  <c r="Y11" i="12"/>
  <c r="Y10" i="12"/>
  <c r="Y9" i="12"/>
  <c r="Y8" i="12"/>
  <c r="Y7" i="12"/>
  <c r="Y8" i="13"/>
  <c r="Y7" i="13"/>
  <c r="Y41" i="13"/>
  <c r="Y40" i="13"/>
  <c r="Y39" i="13"/>
  <c r="Y38" i="13"/>
  <c r="Y37" i="13"/>
  <c r="Y36" i="13"/>
  <c r="Y35" i="13"/>
  <c r="Y33" i="13"/>
  <c r="Y32" i="13"/>
  <c r="Y31" i="13"/>
  <c r="Y30" i="13"/>
  <c r="Y29" i="13"/>
  <c r="Y28" i="13"/>
  <c r="Y27" i="13"/>
  <c r="Y25" i="13"/>
  <c r="X10" i="20" l="1"/>
  <c r="M45" i="13"/>
  <c r="M43" i="10"/>
  <c r="M46" i="11"/>
  <c r="M44" i="12"/>
  <c r="M44" i="14"/>
  <c r="M45" i="15"/>
  <c r="Q9" i="16"/>
  <c r="Q25" i="16"/>
  <c r="Q41" i="16"/>
  <c r="M46" i="16"/>
  <c r="M44" i="17"/>
  <c r="M45" i="18"/>
  <c r="M45" i="19"/>
  <c r="M50" i="20" l="1"/>
  <c r="M44" i="20"/>
  <c r="U42" i="20"/>
  <c r="M50" i="19"/>
  <c r="M44" i="19"/>
  <c r="U42" i="19"/>
  <c r="M44" i="18"/>
  <c r="M50" i="18"/>
  <c r="U42" i="18"/>
  <c r="M49" i="17"/>
  <c r="M43" i="17"/>
  <c r="M46" i="17"/>
  <c r="M47" i="17" s="1"/>
  <c r="U41" i="17"/>
  <c r="M51" i="16"/>
  <c r="M45" i="16"/>
  <c r="U43" i="16"/>
  <c r="M50" i="15"/>
  <c r="M44" i="15"/>
  <c r="U42" i="15"/>
  <c r="M49" i="14"/>
  <c r="U41" i="14"/>
  <c r="M43" i="14"/>
  <c r="X38" i="13"/>
  <c r="M50" i="13"/>
  <c r="M44" i="13"/>
  <c r="U42" i="13"/>
  <c r="M46" i="12"/>
  <c r="M43" i="12"/>
  <c r="U41" i="12"/>
  <c r="M49" i="12" s="1"/>
  <c r="M51" i="11"/>
  <c r="M45" i="11"/>
  <c r="U43" i="11"/>
  <c r="M48" i="10"/>
  <c r="M45" i="10"/>
  <c r="M46" i="10" s="1"/>
  <c r="M42" i="10"/>
  <c r="M44" i="9"/>
  <c r="U40" i="10"/>
  <c r="X35" i="9"/>
  <c r="U42" i="9"/>
  <c r="M50" i="9" s="1"/>
  <c r="M47" i="19" l="1"/>
  <c r="M48" i="19" s="1"/>
  <c r="M47" i="18"/>
  <c r="M48" i="18" s="1"/>
  <c r="M48" i="16"/>
  <c r="M49" i="16" s="1"/>
  <c r="M47" i="15"/>
  <c r="M48" i="15" s="1"/>
  <c r="M46" i="14"/>
  <c r="M47" i="14" s="1"/>
  <c r="M47" i="13"/>
  <c r="M48" i="13" s="1"/>
  <c r="M47" i="12"/>
  <c r="M48" i="11"/>
  <c r="M49" i="11" s="1"/>
  <c r="X40" i="20" l="1"/>
  <c r="X41" i="20"/>
  <c r="X39" i="20"/>
  <c r="X38" i="20"/>
  <c r="W40" i="20"/>
  <c r="W39" i="20"/>
  <c r="W38" i="20"/>
  <c r="W41" i="20"/>
  <c r="W37" i="20"/>
  <c r="W36" i="20"/>
  <c r="P40" i="20"/>
  <c r="N40" i="20"/>
  <c r="O40" i="20" s="1"/>
  <c r="Q40" i="20" s="1"/>
  <c r="L40" i="20"/>
  <c r="J40" i="20"/>
  <c r="K40" i="20" s="1"/>
  <c r="M40" i="20" s="1"/>
  <c r="P39" i="20"/>
  <c r="N39" i="20"/>
  <c r="O39" i="20" s="1"/>
  <c r="Q39" i="20" s="1"/>
  <c r="L39" i="20"/>
  <c r="J39" i="20"/>
  <c r="K39" i="20" s="1"/>
  <c r="M39" i="20" s="1"/>
  <c r="R39" i="20" s="1"/>
  <c r="P38" i="20"/>
  <c r="N38" i="20"/>
  <c r="O38" i="20" s="1"/>
  <c r="Q38" i="20" s="1"/>
  <c r="L38" i="20"/>
  <c r="J38" i="20"/>
  <c r="K38" i="20" s="1"/>
  <c r="M38" i="20" s="1"/>
  <c r="X14" i="20"/>
  <c r="Y13" i="20"/>
  <c r="X13" i="20" s="1"/>
  <c r="T48" i="20"/>
  <c r="P41" i="20"/>
  <c r="O41" i="20"/>
  <c r="Q41" i="20" s="1"/>
  <c r="N41" i="20"/>
  <c r="L41" i="20"/>
  <c r="J41" i="20"/>
  <c r="K41" i="20" s="1"/>
  <c r="M41" i="20" s="1"/>
  <c r="X37" i="20"/>
  <c r="P36" i="20"/>
  <c r="N36" i="20"/>
  <c r="O36" i="20" s="1"/>
  <c r="L36" i="20"/>
  <c r="J36" i="20"/>
  <c r="K36" i="20" s="1"/>
  <c r="X35" i="20"/>
  <c r="W35" i="20"/>
  <c r="P35" i="20"/>
  <c r="N35" i="20"/>
  <c r="O35" i="20" s="1"/>
  <c r="L35" i="20"/>
  <c r="J35" i="20"/>
  <c r="K35" i="20" s="1"/>
  <c r="X34" i="20"/>
  <c r="W34" i="20"/>
  <c r="P34" i="20"/>
  <c r="N34" i="20"/>
  <c r="O34" i="20" s="1"/>
  <c r="L34" i="20"/>
  <c r="K34" i="20"/>
  <c r="J34" i="20"/>
  <c r="X33" i="20"/>
  <c r="W33" i="20"/>
  <c r="P33" i="20"/>
  <c r="N33" i="20"/>
  <c r="O33" i="20" s="1"/>
  <c r="L33" i="20"/>
  <c r="J33" i="20"/>
  <c r="K33" i="20" s="1"/>
  <c r="X32" i="20"/>
  <c r="W32" i="20"/>
  <c r="P32" i="20"/>
  <c r="N32" i="20"/>
  <c r="O32" i="20" s="1"/>
  <c r="L32" i="20"/>
  <c r="J32" i="20"/>
  <c r="K32" i="20" s="1"/>
  <c r="Y31" i="20"/>
  <c r="X31" i="20" s="1"/>
  <c r="W31" i="20"/>
  <c r="P31" i="20"/>
  <c r="N31" i="20"/>
  <c r="O31" i="20" s="1"/>
  <c r="L31" i="20"/>
  <c r="J31" i="20"/>
  <c r="K31" i="20" s="1"/>
  <c r="Y30" i="20"/>
  <c r="X30" i="20" s="1"/>
  <c r="W30" i="20"/>
  <c r="P30" i="20"/>
  <c r="N30" i="20"/>
  <c r="L30" i="20"/>
  <c r="J30" i="20"/>
  <c r="K30" i="20" s="1"/>
  <c r="Y29" i="20"/>
  <c r="X29" i="20" s="1"/>
  <c r="W29" i="20"/>
  <c r="Y28" i="20"/>
  <c r="W28" i="20"/>
  <c r="P28" i="20"/>
  <c r="Q28" i="20" s="1"/>
  <c r="N28" i="20"/>
  <c r="O28" i="20" s="1"/>
  <c r="L28" i="20"/>
  <c r="J28" i="20"/>
  <c r="K28" i="20" s="1"/>
  <c r="Y27" i="20"/>
  <c r="X27" i="20" s="1"/>
  <c r="W27" i="20"/>
  <c r="P27" i="20"/>
  <c r="N27" i="20"/>
  <c r="O27" i="20" s="1"/>
  <c r="L27" i="20"/>
  <c r="M27" i="20" s="1"/>
  <c r="J27" i="20"/>
  <c r="K27" i="20" s="1"/>
  <c r="Y26" i="20"/>
  <c r="X26" i="20" s="1"/>
  <c r="W26" i="20"/>
  <c r="P26" i="20"/>
  <c r="Q26" i="20" s="1"/>
  <c r="N26" i="20"/>
  <c r="O26" i="20" s="1"/>
  <c r="L26" i="20"/>
  <c r="J26" i="20"/>
  <c r="K26" i="20" s="1"/>
  <c r="Y25" i="20"/>
  <c r="X25" i="20" s="1"/>
  <c r="W25" i="20"/>
  <c r="P25" i="20"/>
  <c r="N25" i="20"/>
  <c r="O25" i="20" s="1"/>
  <c r="L25" i="20"/>
  <c r="M25" i="20" s="1"/>
  <c r="J25" i="20"/>
  <c r="K25" i="20" s="1"/>
  <c r="Y24" i="20"/>
  <c r="X24" i="20" s="1"/>
  <c r="W24" i="20"/>
  <c r="P24" i="20"/>
  <c r="Q24" i="20" s="1"/>
  <c r="N24" i="20"/>
  <c r="O24" i="20" s="1"/>
  <c r="L24" i="20"/>
  <c r="J24" i="20"/>
  <c r="K24" i="20" s="1"/>
  <c r="Y23" i="20"/>
  <c r="X23" i="20" s="1"/>
  <c r="W23" i="20"/>
  <c r="P23" i="20"/>
  <c r="N23" i="20"/>
  <c r="O23" i="20" s="1"/>
  <c r="L23" i="20"/>
  <c r="M23" i="20" s="1"/>
  <c r="J23" i="20"/>
  <c r="K23" i="20" s="1"/>
  <c r="Y22" i="20"/>
  <c r="X22" i="20" s="1"/>
  <c r="W22" i="20"/>
  <c r="P22" i="20"/>
  <c r="N22" i="20"/>
  <c r="L22" i="20"/>
  <c r="J22" i="20"/>
  <c r="K22" i="20" s="1"/>
  <c r="Y21" i="20"/>
  <c r="X21" i="20" s="1"/>
  <c r="W21" i="20"/>
  <c r="Y20" i="20"/>
  <c r="W20" i="20"/>
  <c r="P20" i="20"/>
  <c r="N20" i="20"/>
  <c r="O20" i="20" s="1"/>
  <c r="L20" i="20"/>
  <c r="J20" i="20"/>
  <c r="K20" i="20" s="1"/>
  <c r="M20" i="20" s="1"/>
  <c r="Y19" i="20"/>
  <c r="X19" i="20" s="1"/>
  <c r="W19" i="20"/>
  <c r="P19" i="20"/>
  <c r="N19" i="20"/>
  <c r="O19" i="20" s="1"/>
  <c r="Q19" i="20" s="1"/>
  <c r="L19" i="20"/>
  <c r="J19" i="20"/>
  <c r="K19" i="20" s="1"/>
  <c r="Y18" i="20"/>
  <c r="X18" i="20" s="1"/>
  <c r="W18" i="20"/>
  <c r="P18" i="20"/>
  <c r="N18" i="20"/>
  <c r="O18" i="20" s="1"/>
  <c r="L18" i="20"/>
  <c r="J18" i="20"/>
  <c r="K18" i="20" s="1"/>
  <c r="M18" i="20" s="1"/>
  <c r="Y17" i="20"/>
  <c r="X17" i="20" s="1"/>
  <c r="W17" i="20"/>
  <c r="P17" i="20"/>
  <c r="N17" i="20"/>
  <c r="O17" i="20" s="1"/>
  <c r="Q17" i="20" s="1"/>
  <c r="L17" i="20"/>
  <c r="J17" i="20"/>
  <c r="K17" i="20" s="1"/>
  <c r="X16" i="20"/>
  <c r="W16" i="20"/>
  <c r="P16" i="20"/>
  <c r="N16" i="20"/>
  <c r="O16" i="20" s="1"/>
  <c r="L16" i="20"/>
  <c r="J16" i="20"/>
  <c r="K16" i="20" s="1"/>
  <c r="M16" i="20" s="1"/>
  <c r="X15" i="20"/>
  <c r="W15" i="20"/>
  <c r="P15" i="20"/>
  <c r="N15" i="20"/>
  <c r="O15" i="20" s="1"/>
  <c r="Q15" i="20" s="1"/>
  <c r="L15" i="20"/>
  <c r="J15" i="20"/>
  <c r="K15" i="20" s="1"/>
  <c r="W14" i="20"/>
  <c r="P14" i="20"/>
  <c r="N14" i="20"/>
  <c r="L14" i="20"/>
  <c r="J14" i="20"/>
  <c r="K14" i="20" s="1"/>
  <c r="M14" i="20" s="1"/>
  <c r="W13" i="20"/>
  <c r="X12" i="20"/>
  <c r="W12" i="20"/>
  <c r="P12" i="20"/>
  <c r="N12" i="20"/>
  <c r="O12" i="20" s="1"/>
  <c r="Q12" i="20" s="1"/>
  <c r="L12" i="20"/>
  <c r="J12" i="20"/>
  <c r="K12" i="20" s="1"/>
  <c r="X11" i="20"/>
  <c r="W11" i="20"/>
  <c r="P11" i="20"/>
  <c r="N11" i="20"/>
  <c r="O11" i="20" s="1"/>
  <c r="L11" i="20"/>
  <c r="J11" i="20"/>
  <c r="K11" i="20" s="1"/>
  <c r="M11" i="20" s="1"/>
  <c r="W10" i="20"/>
  <c r="P10" i="20"/>
  <c r="N10" i="20"/>
  <c r="O10" i="20" s="1"/>
  <c r="Q10" i="20" s="1"/>
  <c r="L10" i="20"/>
  <c r="J10" i="20"/>
  <c r="K10" i="20" s="1"/>
  <c r="Y9" i="20"/>
  <c r="X9" i="20" s="1"/>
  <c r="W9" i="20"/>
  <c r="P9" i="20"/>
  <c r="N9" i="20"/>
  <c r="O9" i="20" s="1"/>
  <c r="L9" i="20"/>
  <c r="J9" i="20"/>
  <c r="K9" i="20" s="1"/>
  <c r="M9" i="20" s="1"/>
  <c r="X8" i="20"/>
  <c r="W8" i="20"/>
  <c r="P8" i="20"/>
  <c r="N8" i="20"/>
  <c r="O8" i="20" s="1"/>
  <c r="Q8" i="20" s="1"/>
  <c r="L8" i="20"/>
  <c r="J8" i="20"/>
  <c r="K8" i="20" s="1"/>
  <c r="X7" i="20"/>
  <c r="W7" i="20"/>
  <c r="P7" i="20"/>
  <c r="P13" i="20" s="1"/>
  <c r="N7" i="20"/>
  <c r="L7" i="20"/>
  <c r="J7" i="20"/>
  <c r="K7" i="20" s="1"/>
  <c r="M7" i="20" s="1"/>
  <c r="W42" i="20" l="1"/>
  <c r="R38" i="20"/>
  <c r="R40" i="20"/>
  <c r="M34" i="20"/>
  <c r="P37" i="20"/>
  <c r="N13" i="20"/>
  <c r="M8" i="20"/>
  <c r="M13" i="20" s="1"/>
  <c r="Q9" i="20"/>
  <c r="R9" i="20" s="1"/>
  <c r="M10" i="20"/>
  <c r="Q11" i="20"/>
  <c r="R11" i="20" s="1"/>
  <c r="M12" i="20"/>
  <c r="R12" i="20" s="1"/>
  <c r="M15" i="20"/>
  <c r="Q16" i="20"/>
  <c r="R16" i="20" s="1"/>
  <c r="M17" i="20"/>
  <c r="R17" i="20" s="1"/>
  <c r="Q18" i="20"/>
  <c r="R18" i="20" s="1"/>
  <c r="M19" i="20"/>
  <c r="Q20" i="20"/>
  <c r="N42" i="20"/>
  <c r="Q23" i="20"/>
  <c r="R23" i="20" s="1"/>
  <c r="M28" i="20"/>
  <c r="R28" i="20" s="1"/>
  <c r="M22" i="20"/>
  <c r="M24" i="20"/>
  <c r="R24" i="20" s="1"/>
  <c r="Q25" i="20"/>
  <c r="R25" i="20" s="1"/>
  <c r="M26" i="20"/>
  <c r="R26" i="20" s="1"/>
  <c r="Q27" i="20"/>
  <c r="R27" i="20"/>
  <c r="Y42" i="20"/>
  <c r="N21" i="20"/>
  <c r="R19" i="20"/>
  <c r="P42" i="20"/>
  <c r="N37" i="20"/>
  <c r="M31" i="20"/>
  <c r="Q32" i="20"/>
  <c r="R32" i="20" s="1"/>
  <c r="M35" i="20"/>
  <c r="Q36" i="20"/>
  <c r="X36" i="20" s="1"/>
  <c r="P21" i="20"/>
  <c r="P29" i="20"/>
  <c r="O30" i="20"/>
  <c r="O37" i="20" s="1"/>
  <c r="M32" i="20"/>
  <c r="Q33" i="20"/>
  <c r="M36" i="20"/>
  <c r="O7" i="20"/>
  <c r="Q7" i="20" s="1"/>
  <c r="R7" i="20" s="1"/>
  <c r="M33" i="20"/>
  <c r="Q34" i="20"/>
  <c r="O22" i="20"/>
  <c r="X28" i="20"/>
  <c r="M30" i="20"/>
  <c r="Q31" i="20"/>
  <c r="Q35" i="20"/>
  <c r="R20" i="20"/>
  <c r="R10" i="20"/>
  <c r="X20" i="20"/>
  <c r="R34" i="20"/>
  <c r="R41" i="20"/>
  <c r="O14" i="20"/>
  <c r="N29" i="20"/>
  <c r="Y33" i="19"/>
  <c r="X33" i="19" s="1"/>
  <c r="Y41" i="19"/>
  <c r="Y40" i="19"/>
  <c r="Y39" i="19"/>
  <c r="Y38" i="19"/>
  <c r="X38" i="19" s="1"/>
  <c r="Y37" i="19"/>
  <c r="X37" i="19" s="1"/>
  <c r="X40" i="19"/>
  <c r="Y36" i="19"/>
  <c r="X36" i="19" s="1"/>
  <c r="Y35" i="19"/>
  <c r="X35" i="19" s="1"/>
  <c r="Y34" i="19"/>
  <c r="Y32" i="19"/>
  <c r="X32" i="19" s="1"/>
  <c r="Y31" i="19"/>
  <c r="X41" i="19"/>
  <c r="X39" i="19"/>
  <c r="X34" i="19"/>
  <c r="W41" i="19"/>
  <c r="W39" i="19"/>
  <c r="W38" i="19"/>
  <c r="W37" i="19"/>
  <c r="W36" i="19"/>
  <c r="W35" i="19"/>
  <c r="W34" i="19"/>
  <c r="W33" i="19"/>
  <c r="W31" i="19"/>
  <c r="P41" i="19"/>
  <c r="N41" i="19"/>
  <c r="O41" i="19" s="1"/>
  <c r="L41" i="19"/>
  <c r="J41" i="19"/>
  <c r="K41" i="19" s="1"/>
  <c r="W40" i="19"/>
  <c r="P39" i="19"/>
  <c r="N39" i="19"/>
  <c r="O39" i="19" s="1"/>
  <c r="L39" i="19"/>
  <c r="J39" i="19"/>
  <c r="K39" i="19" s="1"/>
  <c r="P38" i="19"/>
  <c r="O38" i="19"/>
  <c r="N38" i="19"/>
  <c r="L38" i="19"/>
  <c r="J38" i="19"/>
  <c r="K38" i="19" s="1"/>
  <c r="P37" i="19"/>
  <c r="N37" i="19"/>
  <c r="O37" i="19" s="1"/>
  <c r="L37" i="19"/>
  <c r="K37" i="19"/>
  <c r="J37" i="19"/>
  <c r="P36" i="19"/>
  <c r="N36" i="19"/>
  <c r="O36" i="19" s="1"/>
  <c r="O40" i="19" s="1"/>
  <c r="L36" i="19"/>
  <c r="J36" i="19"/>
  <c r="K36" i="19" s="1"/>
  <c r="N42" i="19"/>
  <c r="Y7" i="19"/>
  <c r="T48" i="19"/>
  <c r="P35" i="19"/>
  <c r="O35" i="19"/>
  <c r="N35" i="19"/>
  <c r="L35" i="19"/>
  <c r="J35" i="19"/>
  <c r="K35" i="19" s="1"/>
  <c r="P34" i="19"/>
  <c r="N34" i="19"/>
  <c r="O34" i="19" s="1"/>
  <c r="L34" i="19"/>
  <c r="J34" i="19"/>
  <c r="K34" i="19" s="1"/>
  <c r="P33" i="19"/>
  <c r="N33" i="19"/>
  <c r="O33" i="19" s="1"/>
  <c r="L33" i="19"/>
  <c r="J33" i="19"/>
  <c r="K33" i="19" s="1"/>
  <c r="W32" i="19"/>
  <c r="P31" i="19"/>
  <c r="N31" i="19"/>
  <c r="O31" i="19" s="1"/>
  <c r="L31" i="19"/>
  <c r="J31" i="19"/>
  <c r="K31" i="19" s="1"/>
  <c r="M31" i="19" s="1"/>
  <c r="Y30" i="19"/>
  <c r="X30" i="19" s="1"/>
  <c r="W30" i="19"/>
  <c r="P30" i="19"/>
  <c r="N30" i="19"/>
  <c r="O30" i="19" s="1"/>
  <c r="Q30" i="19" s="1"/>
  <c r="L30" i="19"/>
  <c r="J30" i="19"/>
  <c r="K30" i="19" s="1"/>
  <c r="Y29" i="19"/>
  <c r="X29" i="19" s="1"/>
  <c r="W29" i="19"/>
  <c r="P29" i="19"/>
  <c r="N29" i="19"/>
  <c r="O29" i="19" s="1"/>
  <c r="L29" i="19"/>
  <c r="J29" i="19"/>
  <c r="K29" i="19" s="1"/>
  <c r="M29" i="19" s="1"/>
  <c r="Y28" i="19"/>
  <c r="X28" i="19" s="1"/>
  <c r="W28" i="19"/>
  <c r="P28" i="19"/>
  <c r="N28" i="19"/>
  <c r="O28" i="19" s="1"/>
  <c r="L28" i="19"/>
  <c r="J28" i="19"/>
  <c r="K28" i="19" s="1"/>
  <c r="Y27" i="19"/>
  <c r="X27" i="19" s="1"/>
  <c r="W27" i="19"/>
  <c r="P27" i="19"/>
  <c r="N27" i="19"/>
  <c r="O27" i="19" s="1"/>
  <c r="L27" i="19"/>
  <c r="J27" i="19"/>
  <c r="K27" i="19" s="1"/>
  <c r="Y26" i="19"/>
  <c r="X26" i="19" s="1"/>
  <c r="W26" i="19"/>
  <c r="P26" i="19"/>
  <c r="N26" i="19"/>
  <c r="O26" i="19" s="1"/>
  <c r="L26" i="19"/>
  <c r="J26" i="19"/>
  <c r="K26" i="19" s="1"/>
  <c r="Y25" i="19"/>
  <c r="X25" i="19" s="1"/>
  <c r="W25" i="19"/>
  <c r="P25" i="19"/>
  <c r="P42" i="19" s="1"/>
  <c r="N25" i="19"/>
  <c r="L25" i="19"/>
  <c r="J25" i="19"/>
  <c r="K25" i="19" s="1"/>
  <c r="Y24" i="19"/>
  <c r="X24" i="19" s="1"/>
  <c r="W24" i="19"/>
  <c r="Y23" i="19"/>
  <c r="W23" i="19"/>
  <c r="P23" i="19"/>
  <c r="N23" i="19"/>
  <c r="O23" i="19" s="1"/>
  <c r="L23" i="19"/>
  <c r="J23" i="19"/>
  <c r="K23" i="19" s="1"/>
  <c r="Y22" i="19"/>
  <c r="X22" i="19" s="1"/>
  <c r="W22" i="19"/>
  <c r="P22" i="19"/>
  <c r="N22" i="19"/>
  <c r="O22" i="19" s="1"/>
  <c r="Q22" i="19" s="1"/>
  <c r="L22" i="19"/>
  <c r="J22" i="19"/>
  <c r="K22" i="19" s="1"/>
  <c r="Y21" i="19"/>
  <c r="X21" i="19" s="1"/>
  <c r="W21" i="19"/>
  <c r="P21" i="19"/>
  <c r="N21" i="19"/>
  <c r="O21" i="19" s="1"/>
  <c r="L21" i="19"/>
  <c r="J21" i="19"/>
  <c r="K21" i="19" s="1"/>
  <c r="Y20" i="19"/>
  <c r="X20" i="19" s="1"/>
  <c r="W20" i="19"/>
  <c r="P20" i="19"/>
  <c r="N20" i="19"/>
  <c r="O20" i="19" s="1"/>
  <c r="L20" i="19"/>
  <c r="J20" i="19"/>
  <c r="K20" i="19" s="1"/>
  <c r="Y19" i="19"/>
  <c r="X19" i="19"/>
  <c r="W19" i="19"/>
  <c r="P19" i="19"/>
  <c r="N19" i="19"/>
  <c r="O19" i="19" s="1"/>
  <c r="L19" i="19"/>
  <c r="J19" i="19"/>
  <c r="K19" i="19" s="1"/>
  <c r="Y18" i="19"/>
  <c r="X18" i="19" s="1"/>
  <c r="W18" i="19"/>
  <c r="P18" i="19"/>
  <c r="N18" i="19"/>
  <c r="O18" i="19" s="1"/>
  <c r="L18" i="19"/>
  <c r="J18" i="19"/>
  <c r="K18" i="19" s="1"/>
  <c r="Y17" i="19"/>
  <c r="X17" i="19" s="1"/>
  <c r="W17" i="19"/>
  <c r="P17" i="19"/>
  <c r="N17" i="19"/>
  <c r="L17" i="19"/>
  <c r="J17" i="19"/>
  <c r="K17" i="19" s="1"/>
  <c r="Y16" i="19"/>
  <c r="X16" i="19" s="1"/>
  <c r="W16" i="19"/>
  <c r="Y15" i="19"/>
  <c r="W15" i="19"/>
  <c r="P15" i="19"/>
  <c r="N15" i="19"/>
  <c r="O15" i="19" s="1"/>
  <c r="L15" i="19"/>
  <c r="J15" i="19"/>
  <c r="K15" i="19" s="1"/>
  <c r="Y14" i="19"/>
  <c r="X14" i="19" s="1"/>
  <c r="W14" i="19"/>
  <c r="P14" i="19"/>
  <c r="N14" i="19"/>
  <c r="O14" i="19" s="1"/>
  <c r="Q14" i="19" s="1"/>
  <c r="L14" i="19"/>
  <c r="J14" i="19"/>
  <c r="K14" i="19" s="1"/>
  <c r="Y13" i="19"/>
  <c r="X13" i="19" s="1"/>
  <c r="W13" i="19"/>
  <c r="P13" i="19"/>
  <c r="N13" i="19"/>
  <c r="O13" i="19" s="1"/>
  <c r="Q13" i="19" s="1"/>
  <c r="L13" i="19"/>
  <c r="J13" i="19"/>
  <c r="K13" i="19" s="1"/>
  <c r="M13" i="19" s="1"/>
  <c r="Y12" i="19"/>
  <c r="X12" i="19" s="1"/>
  <c r="W12" i="19"/>
  <c r="P12" i="19"/>
  <c r="O12" i="19"/>
  <c r="Q12" i="19" s="1"/>
  <c r="N12" i="19"/>
  <c r="L12" i="19"/>
  <c r="J12" i="19"/>
  <c r="K12" i="19" s="1"/>
  <c r="Y11" i="19"/>
  <c r="X11" i="19" s="1"/>
  <c r="W11" i="19"/>
  <c r="P11" i="19"/>
  <c r="N11" i="19"/>
  <c r="O11" i="19" s="1"/>
  <c r="L11" i="19"/>
  <c r="J11" i="19"/>
  <c r="K11" i="19" s="1"/>
  <c r="Y10" i="19"/>
  <c r="X10" i="19" s="1"/>
  <c r="W10" i="19"/>
  <c r="P10" i="19"/>
  <c r="N10" i="19"/>
  <c r="O10" i="19" s="1"/>
  <c r="L10" i="19"/>
  <c r="J10" i="19"/>
  <c r="K10" i="19" s="1"/>
  <c r="Y9" i="19"/>
  <c r="X9" i="19" s="1"/>
  <c r="W9" i="19"/>
  <c r="P9" i="19"/>
  <c r="N9" i="19"/>
  <c r="L9" i="19"/>
  <c r="J9" i="19"/>
  <c r="K9" i="19" s="1"/>
  <c r="Y8" i="19"/>
  <c r="X8" i="19" s="1"/>
  <c r="W8" i="19"/>
  <c r="W7" i="19"/>
  <c r="W42" i="19" s="1"/>
  <c r="P7" i="19"/>
  <c r="N7" i="19"/>
  <c r="O7" i="19" s="1"/>
  <c r="L7" i="19"/>
  <c r="J7" i="19"/>
  <c r="K7" i="19" s="1"/>
  <c r="P8" i="19"/>
  <c r="N8" i="19"/>
  <c r="W7" i="18"/>
  <c r="X7" i="18"/>
  <c r="X9" i="18"/>
  <c r="X8" i="18"/>
  <c r="X41" i="18"/>
  <c r="X40" i="18"/>
  <c r="X39" i="18"/>
  <c r="Y38" i="18"/>
  <c r="X38" i="18" s="1"/>
  <c r="Y37" i="18"/>
  <c r="X37" i="18" s="1"/>
  <c r="W40" i="18"/>
  <c r="R38" i="18"/>
  <c r="R39" i="18"/>
  <c r="R40" i="18"/>
  <c r="Q38" i="18"/>
  <c r="Q39" i="18"/>
  <c r="Q40" i="18"/>
  <c r="P38" i="18"/>
  <c r="P39" i="18"/>
  <c r="P40" i="18"/>
  <c r="O38" i="18"/>
  <c r="O39" i="18"/>
  <c r="O40" i="18"/>
  <c r="N38" i="18"/>
  <c r="N39" i="18"/>
  <c r="N40" i="18"/>
  <c r="M38" i="18"/>
  <c r="M39" i="18"/>
  <c r="M40" i="18"/>
  <c r="L38" i="18"/>
  <c r="L39" i="18"/>
  <c r="L40" i="18"/>
  <c r="K38" i="18"/>
  <c r="K39" i="18"/>
  <c r="K40" i="18"/>
  <c r="J38" i="18"/>
  <c r="J39" i="18"/>
  <c r="J40" i="18"/>
  <c r="W38" i="18"/>
  <c r="W39" i="18"/>
  <c r="W41" i="18"/>
  <c r="W37" i="18"/>
  <c r="T48" i="18"/>
  <c r="P41" i="18"/>
  <c r="N41" i="18"/>
  <c r="O41" i="18" s="1"/>
  <c r="L41" i="18"/>
  <c r="J41" i="18"/>
  <c r="K41" i="18" s="1"/>
  <c r="P37" i="18"/>
  <c r="N37" i="18"/>
  <c r="O37" i="18" s="1"/>
  <c r="L37" i="18"/>
  <c r="J37" i="18"/>
  <c r="K37" i="18" s="1"/>
  <c r="Y36" i="18"/>
  <c r="X36" i="18" s="1"/>
  <c r="W36" i="18"/>
  <c r="P36" i="18"/>
  <c r="N36" i="18"/>
  <c r="O36" i="18" s="1"/>
  <c r="L36" i="18"/>
  <c r="J36" i="18"/>
  <c r="K36" i="18" s="1"/>
  <c r="Y35" i="18"/>
  <c r="X35" i="18" s="1"/>
  <c r="W35" i="18"/>
  <c r="Y34" i="18"/>
  <c r="W34" i="18"/>
  <c r="P34" i="18"/>
  <c r="N34" i="18"/>
  <c r="O34" i="18" s="1"/>
  <c r="L34" i="18"/>
  <c r="J34" i="18"/>
  <c r="K34" i="18" s="1"/>
  <c r="M34" i="18" s="1"/>
  <c r="Y33" i="18"/>
  <c r="X33" i="18" s="1"/>
  <c r="W33" i="18"/>
  <c r="P33" i="18"/>
  <c r="N33" i="18"/>
  <c r="O33" i="18" s="1"/>
  <c r="Q33" i="18" s="1"/>
  <c r="L33" i="18"/>
  <c r="J33" i="18"/>
  <c r="K33" i="18" s="1"/>
  <c r="Y32" i="18"/>
  <c r="X32" i="18" s="1"/>
  <c r="W32" i="18"/>
  <c r="P32" i="18"/>
  <c r="N32" i="18"/>
  <c r="O32" i="18" s="1"/>
  <c r="L32" i="18"/>
  <c r="J32" i="18"/>
  <c r="K32" i="18" s="1"/>
  <c r="Y31" i="18"/>
  <c r="X31" i="18" s="1"/>
  <c r="W31" i="18"/>
  <c r="P31" i="18"/>
  <c r="N31" i="18"/>
  <c r="O31" i="18" s="1"/>
  <c r="Q31" i="18" s="1"/>
  <c r="L31" i="18"/>
  <c r="J31" i="18"/>
  <c r="K31" i="18" s="1"/>
  <c r="Y30" i="18"/>
  <c r="X30" i="18" s="1"/>
  <c r="W30" i="18"/>
  <c r="P30" i="18"/>
  <c r="N30" i="18"/>
  <c r="O30" i="18" s="1"/>
  <c r="L30" i="18"/>
  <c r="J30" i="18"/>
  <c r="K30" i="18" s="1"/>
  <c r="Y29" i="18"/>
  <c r="X29" i="18" s="1"/>
  <c r="W29" i="18"/>
  <c r="P29" i="18"/>
  <c r="O29" i="18"/>
  <c r="N29" i="18"/>
  <c r="L29" i="18"/>
  <c r="J29" i="18"/>
  <c r="K29" i="18" s="1"/>
  <c r="Y28" i="18"/>
  <c r="X28" i="18" s="1"/>
  <c r="W28" i="18"/>
  <c r="P28" i="18"/>
  <c r="N28" i="18"/>
  <c r="L28" i="18"/>
  <c r="J28" i="18"/>
  <c r="K28" i="18" s="1"/>
  <c r="Y27" i="18"/>
  <c r="X27" i="18" s="1"/>
  <c r="W27" i="18"/>
  <c r="Y26" i="18"/>
  <c r="W26" i="18"/>
  <c r="P26" i="18"/>
  <c r="N26" i="18"/>
  <c r="O26" i="18" s="1"/>
  <c r="L26" i="18"/>
  <c r="J26" i="18"/>
  <c r="K26" i="18" s="1"/>
  <c r="Y25" i="18"/>
  <c r="X25" i="18"/>
  <c r="W25" i="18"/>
  <c r="P25" i="18"/>
  <c r="N25" i="18"/>
  <c r="O25" i="18" s="1"/>
  <c r="L25" i="18"/>
  <c r="J25" i="18"/>
  <c r="K25" i="18" s="1"/>
  <c r="Y24" i="18"/>
  <c r="X24" i="18" s="1"/>
  <c r="W24" i="18"/>
  <c r="P24" i="18"/>
  <c r="O24" i="18"/>
  <c r="N24" i="18"/>
  <c r="L24" i="18"/>
  <c r="J24" i="18"/>
  <c r="K24" i="18" s="1"/>
  <c r="Y23" i="18"/>
  <c r="X23" i="18" s="1"/>
  <c r="W23" i="18"/>
  <c r="P23" i="18"/>
  <c r="N23" i="18"/>
  <c r="O23" i="18" s="1"/>
  <c r="L23" i="18"/>
  <c r="J23" i="18"/>
  <c r="K23" i="18" s="1"/>
  <c r="Y22" i="18"/>
  <c r="X22" i="18" s="1"/>
  <c r="W22" i="18"/>
  <c r="P22" i="18"/>
  <c r="N22" i="18"/>
  <c r="O22" i="18" s="1"/>
  <c r="L22" i="18"/>
  <c r="J22" i="18"/>
  <c r="K22" i="18" s="1"/>
  <c r="Y21" i="18"/>
  <c r="X21" i="18" s="1"/>
  <c r="W21" i="18"/>
  <c r="P21" i="18"/>
  <c r="N21" i="18"/>
  <c r="O21" i="18" s="1"/>
  <c r="L21" i="18"/>
  <c r="J21" i="18"/>
  <c r="K21" i="18" s="1"/>
  <c r="Y20" i="18"/>
  <c r="X20" i="18" s="1"/>
  <c r="W20" i="18"/>
  <c r="P20" i="18"/>
  <c r="N20" i="18"/>
  <c r="O20" i="18" s="1"/>
  <c r="L20" i="18"/>
  <c r="J20" i="18"/>
  <c r="K20" i="18" s="1"/>
  <c r="Y19" i="18"/>
  <c r="X19" i="18" s="1"/>
  <c r="W19" i="18"/>
  <c r="Y18" i="18"/>
  <c r="W18" i="18"/>
  <c r="P18" i="18"/>
  <c r="N18" i="18"/>
  <c r="O18" i="18" s="1"/>
  <c r="L18" i="18"/>
  <c r="J18" i="18"/>
  <c r="K18" i="18" s="1"/>
  <c r="X17" i="18"/>
  <c r="W17" i="18"/>
  <c r="P17" i="18"/>
  <c r="N17" i="18"/>
  <c r="O17" i="18" s="1"/>
  <c r="L17" i="18"/>
  <c r="J17" i="18"/>
  <c r="K17" i="18" s="1"/>
  <c r="X16" i="18"/>
  <c r="W16" i="18"/>
  <c r="P16" i="18"/>
  <c r="N16" i="18"/>
  <c r="O16" i="18" s="1"/>
  <c r="L16" i="18"/>
  <c r="J16" i="18"/>
  <c r="K16" i="18" s="1"/>
  <c r="Y15" i="18"/>
  <c r="X15" i="18" s="1"/>
  <c r="W15" i="18"/>
  <c r="P15" i="18"/>
  <c r="N15" i="18"/>
  <c r="O15" i="18" s="1"/>
  <c r="L15" i="18"/>
  <c r="J15" i="18"/>
  <c r="K15" i="18" s="1"/>
  <c r="X14" i="18"/>
  <c r="W14" i="18"/>
  <c r="P14" i="18"/>
  <c r="N14" i="18"/>
  <c r="O14" i="18" s="1"/>
  <c r="L14" i="18"/>
  <c r="J14" i="18"/>
  <c r="K14" i="18" s="1"/>
  <c r="X13" i="18"/>
  <c r="W13" i="18"/>
  <c r="P13" i="18"/>
  <c r="N13" i="18"/>
  <c r="O13" i="18" s="1"/>
  <c r="L13" i="18"/>
  <c r="J13" i="18"/>
  <c r="K13" i="18" s="1"/>
  <c r="X12" i="18"/>
  <c r="W12" i="18"/>
  <c r="P12" i="18"/>
  <c r="N12" i="18"/>
  <c r="N19" i="18" s="1"/>
  <c r="L12" i="18"/>
  <c r="J12" i="18"/>
  <c r="K12" i="18" s="1"/>
  <c r="X11" i="18"/>
  <c r="W11" i="18"/>
  <c r="W10" i="18"/>
  <c r="P10" i="18"/>
  <c r="N10" i="18"/>
  <c r="O10" i="18" s="1"/>
  <c r="L10" i="18"/>
  <c r="J10" i="18"/>
  <c r="K10" i="18" s="1"/>
  <c r="W9" i="18"/>
  <c r="P9" i="18"/>
  <c r="N9" i="18"/>
  <c r="O9" i="18" s="1"/>
  <c r="L9" i="18"/>
  <c r="J9" i="18"/>
  <c r="K9" i="18" s="1"/>
  <c r="W8" i="18"/>
  <c r="P8" i="18"/>
  <c r="N8" i="18"/>
  <c r="O8" i="18" s="1"/>
  <c r="L8" i="18"/>
  <c r="J8" i="18"/>
  <c r="K8" i="18" s="1"/>
  <c r="P7" i="18"/>
  <c r="N7" i="18"/>
  <c r="O7" i="18" s="1"/>
  <c r="L7" i="18"/>
  <c r="J7" i="18"/>
  <c r="K7" i="18" s="1"/>
  <c r="W41" i="17"/>
  <c r="W40" i="17"/>
  <c r="W38" i="17"/>
  <c r="W36" i="17"/>
  <c r="X40" i="17"/>
  <c r="X38" i="17"/>
  <c r="Y38" i="17"/>
  <c r="Y37" i="17"/>
  <c r="X37" i="17" s="1"/>
  <c r="Y34" i="17"/>
  <c r="Y36" i="17"/>
  <c r="Y40" i="17"/>
  <c r="Y39" i="17"/>
  <c r="X39" i="17" s="1"/>
  <c r="P40" i="17"/>
  <c r="Q40" i="17" s="1"/>
  <c r="N40" i="17"/>
  <c r="O40" i="17" s="1"/>
  <c r="L40" i="17"/>
  <c r="M40" i="17" s="1"/>
  <c r="J40" i="17"/>
  <c r="K40" i="17" s="1"/>
  <c r="W39" i="17"/>
  <c r="P39" i="17"/>
  <c r="N39" i="17"/>
  <c r="O39" i="17" s="1"/>
  <c r="L39" i="17"/>
  <c r="M39" i="17" s="1"/>
  <c r="J39" i="17"/>
  <c r="K39" i="17" s="1"/>
  <c r="P38" i="17"/>
  <c r="N38" i="17"/>
  <c r="O38" i="17" s="1"/>
  <c r="L38" i="17"/>
  <c r="M38" i="17" s="1"/>
  <c r="J38" i="17"/>
  <c r="K38" i="17" s="1"/>
  <c r="W37" i="17"/>
  <c r="P36" i="17"/>
  <c r="N36" i="17"/>
  <c r="O36" i="17" s="1"/>
  <c r="Q36" i="17" s="1"/>
  <c r="L36" i="17"/>
  <c r="K36" i="17"/>
  <c r="J36" i="17"/>
  <c r="Y12" i="17"/>
  <c r="W12" i="17"/>
  <c r="Y14" i="17"/>
  <c r="Y13" i="17"/>
  <c r="X13" i="17" s="1"/>
  <c r="T47" i="17"/>
  <c r="Y35" i="17"/>
  <c r="X35" i="17" s="1"/>
  <c r="W35" i="17"/>
  <c r="P35" i="17"/>
  <c r="N35" i="17"/>
  <c r="O35" i="17" s="1"/>
  <c r="L35" i="17"/>
  <c r="J35" i="17"/>
  <c r="K35" i="17" s="1"/>
  <c r="X34" i="17"/>
  <c r="W34" i="17"/>
  <c r="P34" i="17"/>
  <c r="N34" i="17"/>
  <c r="O34" i="17" s="1"/>
  <c r="L34" i="17"/>
  <c r="J34" i="17"/>
  <c r="K34" i="17" s="1"/>
  <c r="Y33" i="17"/>
  <c r="X33" i="17" s="1"/>
  <c r="W33" i="17"/>
  <c r="P33" i="17"/>
  <c r="N33" i="17"/>
  <c r="O33" i="17" s="1"/>
  <c r="L33" i="17"/>
  <c r="J33" i="17"/>
  <c r="K33" i="17" s="1"/>
  <c r="Y32" i="17"/>
  <c r="X32" i="17" s="1"/>
  <c r="W32" i="17"/>
  <c r="P32" i="17"/>
  <c r="N32" i="17"/>
  <c r="O32" i="17" s="1"/>
  <c r="L32" i="17"/>
  <c r="J32" i="17"/>
  <c r="K32" i="17" s="1"/>
  <c r="Y31" i="17"/>
  <c r="X31" i="17" s="1"/>
  <c r="W31" i="17"/>
  <c r="P31" i="17"/>
  <c r="P37" i="17" s="1"/>
  <c r="N31" i="17"/>
  <c r="O31" i="17" s="1"/>
  <c r="L31" i="17"/>
  <c r="J31" i="17"/>
  <c r="K31" i="17" s="1"/>
  <c r="Y30" i="17"/>
  <c r="X30" i="17" s="1"/>
  <c r="W30" i="17"/>
  <c r="P30" i="17"/>
  <c r="N30" i="17"/>
  <c r="N37" i="17" s="1"/>
  <c r="L30" i="17"/>
  <c r="J30" i="17"/>
  <c r="K30" i="17" s="1"/>
  <c r="Y29" i="17"/>
  <c r="X29" i="17" s="1"/>
  <c r="W29" i="17"/>
  <c r="Y28" i="17"/>
  <c r="W28" i="17"/>
  <c r="P28" i="17"/>
  <c r="N28" i="17"/>
  <c r="O28" i="17" s="1"/>
  <c r="L28" i="17"/>
  <c r="J28" i="17"/>
  <c r="K28" i="17" s="1"/>
  <c r="Y27" i="17"/>
  <c r="X27" i="17" s="1"/>
  <c r="W27" i="17"/>
  <c r="P27" i="17"/>
  <c r="N27" i="17"/>
  <c r="O27" i="17" s="1"/>
  <c r="L27" i="17"/>
  <c r="J27" i="17"/>
  <c r="K27" i="17" s="1"/>
  <c r="Y26" i="17"/>
  <c r="X26" i="17" s="1"/>
  <c r="W26" i="17"/>
  <c r="P26" i="17"/>
  <c r="N26" i="17"/>
  <c r="O26" i="17" s="1"/>
  <c r="L26" i="17"/>
  <c r="J26" i="17"/>
  <c r="K26" i="17" s="1"/>
  <c r="Y25" i="17"/>
  <c r="X25" i="17" s="1"/>
  <c r="W25" i="17"/>
  <c r="P25" i="17"/>
  <c r="N25" i="17"/>
  <c r="O25" i="17" s="1"/>
  <c r="L25" i="17"/>
  <c r="J25" i="17"/>
  <c r="K25" i="17" s="1"/>
  <c r="Y24" i="17"/>
  <c r="X24" i="17" s="1"/>
  <c r="W24" i="17"/>
  <c r="P24" i="17"/>
  <c r="N24" i="17"/>
  <c r="O24" i="17" s="1"/>
  <c r="L24" i="17"/>
  <c r="J24" i="17"/>
  <c r="K24" i="17" s="1"/>
  <c r="Y23" i="17"/>
  <c r="X23" i="17"/>
  <c r="W23" i="17"/>
  <c r="P23" i="17"/>
  <c r="Q23" i="17" s="1"/>
  <c r="N23" i="17"/>
  <c r="O23" i="17" s="1"/>
  <c r="L23" i="17"/>
  <c r="J23" i="17"/>
  <c r="K23" i="17" s="1"/>
  <c r="Y22" i="17"/>
  <c r="X22" i="17" s="1"/>
  <c r="W22" i="17"/>
  <c r="P22" i="17"/>
  <c r="N22" i="17"/>
  <c r="L22" i="17"/>
  <c r="J22" i="17"/>
  <c r="K22" i="17" s="1"/>
  <c r="Y21" i="17"/>
  <c r="X21" i="17" s="1"/>
  <c r="X41" i="17" s="1"/>
  <c r="W21" i="17"/>
  <c r="Y20" i="17"/>
  <c r="W20" i="17"/>
  <c r="P20" i="17"/>
  <c r="O20" i="17"/>
  <c r="N20" i="17"/>
  <c r="L20" i="17"/>
  <c r="J20" i="17"/>
  <c r="K20" i="17" s="1"/>
  <c r="Y19" i="17"/>
  <c r="X19" i="17" s="1"/>
  <c r="W19" i="17"/>
  <c r="P19" i="17"/>
  <c r="N19" i="17"/>
  <c r="O19" i="17" s="1"/>
  <c r="L19" i="17"/>
  <c r="J19" i="17"/>
  <c r="K19" i="17" s="1"/>
  <c r="Y18" i="17"/>
  <c r="X18" i="17" s="1"/>
  <c r="W18" i="17"/>
  <c r="P18" i="17"/>
  <c r="N18" i="17"/>
  <c r="O18" i="17" s="1"/>
  <c r="L18" i="17"/>
  <c r="J18" i="17"/>
  <c r="K18" i="17" s="1"/>
  <c r="Y17" i="17"/>
  <c r="X17" i="17" s="1"/>
  <c r="W17" i="17"/>
  <c r="P17" i="17"/>
  <c r="N17" i="17"/>
  <c r="O17" i="17" s="1"/>
  <c r="L17" i="17"/>
  <c r="J17" i="17"/>
  <c r="K17" i="17" s="1"/>
  <c r="Y16" i="17"/>
  <c r="X16" i="17" s="1"/>
  <c r="W16" i="17"/>
  <c r="P16" i="17"/>
  <c r="N16" i="17"/>
  <c r="O16" i="17" s="1"/>
  <c r="L16" i="17"/>
  <c r="J16" i="17"/>
  <c r="K16" i="17" s="1"/>
  <c r="Y15" i="17"/>
  <c r="X15" i="17" s="1"/>
  <c r="W15" i="17"/>
  <c r="P15" i="17"/>
  <c r="N15" i="17"/>
  <c r="O15" i="17" s="1"/>
  <c r="L15" i="17"/>
  <c r="J15" i="17"/>
  <c r="K15" i="17" s="1"/>
  <c r="X14" i="17"/>
  <c r="W14" i="17"/>
  <c r="P14" i="17"/>
  <c r="N14" i="17"/>
  <c r="O14" i="17" s="1"/>
  <c r="L14" i="17"/>
  <c r="J14" i="17"/>
  <c r="K14" i="17" s="1"/>
  <c r="W13" i="17"/>
  <c r="P12" i="17"/>
  <c r="N12" i="17"/>
  <c r="O12" i="17" s="1"/>
  <c r="L12" i="17"/>
  <c r="J12" i="17"/>
  <c r="K12" i="17" s="1"/>
  <c r="Y11" i="17"/>
  <c r="X11" i="17" s="1"/>
  <c r="W11" i="17"/>
  <c r="P11" i="17"/>
  <c r="N11" i="17"/>
  <c r="O11" i="17" s="1"/>
  <c r="L11" i="17"/>
  <c r="J11" i="17"/>
  <c r="K11" i="17" s="1"/>
  <c r="Y10" i="17"/>
  <c r="X10" i="17" s="1"/>
  <c r="W10" i="17"/>
  <c r="P10" i="17"/>
  <c r="N10" i="17"/>
  <c r="O10" i="17" s="1"/>
  <c r="L10" i="17"/>
  <c r="J10" i="17"/>
  <c r="K10" i="17" s="1"/>
  <c r="Y9" i="17"/>
  <c r="X9" i="17"/>
  <c r="W9" i="17"/>
  <c r="P9" i="17"/>
  <c r="N9" i="17"/>
  <c r="O9" i="17" s="1"/>
  <c r="L9" i="17"/>
  <c r="J9" i="17"/>
  <c r="K9" i="17" s="1"/>
  <c r="Y8" i="17"/>
  <c r="X8" i="17" s="1"/>
  <c r="W8" i="17"/>
  <c r="P8" i="17"/>
  <c r="N8" i="17"/>
  <c r="O8" i="17" s="1"/>
  <c r="L8" i="17"/>
  <c r="J8" i="17"/>
  <c r="K8" i="17" s="1"/>
  <c r="Y7" i="17"/>
  <c r="X7" i="17"/>
  <c r="W7" i="17"/>
  <c r="P7" i="17"/>
  <c r="N7" i="17"/>
  <c r="L7" i="17"/>
  <c r="J7" i="17"/>
  <c r="K7" i="17" s="1"/>
  <c r="M17" i="16"/>
  <c r="M9" i="16"/>
  <c r="W9" i="16"/>
  <c r="W43" i="16" s="1"/>
  <c r="X42" i="16"/>
  <c r="X40" i="16"/>
  <c r="X39" i="16"/>
  <c r="X38" i="16"/>
  <c r="X37" i="16"/>
  <c r="X36" i="16"/>
  <c r="X35" i="16"/>
  <c r="X34" i="16"/>
  <c r="W42" i="16"/>
  <c r="W40" i="16"/>
  <c r="W39" i="16"/>
  <c r="W37" i="16"/>
  <c r="W36" i="16"/>
  <c r="W34" i="16"/>
  <c r="W32" i="16"/>
  <c r="Y42" i="16"/>
  <c r="P42" i="16"/>
  <c r="N42" i="16"/>
  <c r="O42" i="16" s="1"/>
  <c r="Q42" i="16" s="1"/>
  <c r="L42" i="16"/>
  <c r="J42" i="16"/>
  <c r="K42" i="16" s="1"/>
  <c r="M42" i="16" s="1"/>
  <c r="Y41" i="16"/>
  <c r="X41" i="16" s="1"/>
  <c r="W41" i="16"/>
  <c r="Y40" i="16"/>
  <c r="P40" i="16"/>
  <c r="N40" i="16"/>
  <c r="O40" i="16" s="1"/>
  <c r="L40" i="16"/>
  <c r="M40" i="16" s="1"/>
  <c r="J40" i="16"/>
  <c r="K40" i="16" s="1"/>
  <c r="Y39" i="16"/>
  <c r="P39" i="16"/>
  <c r="N39" i="16"/>
  <c r="O39" i="16" s="1"/>
  <c r="L39" i="16"/>
  <c r="M39" i="16" s="1"/>
  <c r="J39" i="16"/>
  <c r="K39" i="16" s="1"/>
  <c r="Y38" i="16"/>
  <c r="W38" i="16"/>
  <c r="P38" i="16"/>
  <c r="P41" i="16" s="1"/>
  <c r="N38" i="16"/>
  <c r="N41" i="16" s="1"/>
  <c r="L38" i="16"/>
  <c r="J38" i="16"/>
  <c r="K38" i="16" s="1"/>
  <c r="P43" i="16"/>
  <c r="W8" i="16"/>
  <c r="W7" i="16"/>
  <c r="T49" i="16"/>
  <c r="Y37" i="16"/>
  <c r="P37" i="16"/>
  <c r="N37" i="16"/>
  <c r="O37" i="16" s="1"/>
  <c r="L37" i="16"/>
  <c r="J37" i="16"/>
  <c r="K37" i="16" s="1"/>
  <c r="Y36" i="16"/>
  <c r="P36" i="16"/>
  <c r="N36" i="16"/>
  <c r="O36" i="16" s="1"/>
  <c r="L36" i="16"/>
  <c r="J36" i="16"/>
  <c r="K36" i="16" s="1"/>
  <c r="Y35" i="16"/>
  <c r="W35" i="16"/>
  <c r="P35" i="16"/>
  <c r="N35" i="16"/>
  <c r="O35" i="16" s="1"/>
  <c r="L35" i="16"/>
  <c r="J35" i="16"/>
  <c r="K35" i="16" s="1"/>
  <c r="Y34" i="16"/>
  <c r="P34" i="16"/>
  <c r="N34" i="16"/>
  <c r="O34" i="16" s="1"/>
  <c r="L34" i="16"/>
  <c r="J34" i="16"/>
  <c r="K34" i="16" s="1"/>
  <c r="Y33" i="16"/>
  <c r="X33" i="16" s="1"/>
  <c r="W33" i="16"/>
  <c r="Y32" i="16"/>
  <c r="P32" i="16"/>
  <c r="N32" i="16"/>
  <c r="O32" i="16" s="1"/>
  <c r="Q32" i="16" s="1"/>
  <c r="L32" i="16"/>
  <c r="J32" i="16"/>
  <c r="K32" i="16" s="1"/>
  <c r="M32" i="16" s="1"/>
  <c r="Y31" i="16"/>
  <c r="X31" i="16" s="1"/>
  <c r="W31" i="16"/>
  <c r="P31" i="16"/>
  <c r="N31" i="16"/>
  <c r="O31" i="16" s="1"/>
  <c r="Q31" i="16" s="1"/>
  <c r="L31" i="16"/>
  <c r="J31" i="16"/>
  <c r="K31" i="16" s="1"/>
  <c r="M31" i="16" s="1"/>
  <c r="Y30" i="16"/>
  <c r="X30" i="16" s="1"/>
  <c r="W30" i="16"/>
  <c r="P30" i="16"/>
  <c r="N30" i="16"/>
  <c r="O30" i="16" s="1"/>
  <c r="Q30" i="16" s="1"/>
  <c r="L30" i="16"/>
  <c r="J30" i="16"/>
  <c r="K30" i="16" s="1"/>
  <c r="M30" i="16" s="1"/>
  <c r="Y29" i="16"/>
  <c r="X29" i="16" s="1"/>
  <c r="W29" i="16"/>
  <c r="P29" i="16"/>
  <c r="N29" i="16"/>
  <c r="O29" i="16" s="1"/>
  <c r="L29" i="16"/>
  <c r="J29" i="16"/>
  <c r="K29" i="16" s="1"/>
  <c r="Y28" i="16"/>
  <c r="X28" i="16" s="1"/>
  <c r="W28" i="16"/>
  <c r="P28" i="16"/>
  <c r="N28" i="16"/>
  <c r="O28" i="16" s="1"/>
  <c r="L28" i="16"/>
  <c r="J28" i="16"/>
  <c r="K28" i="16" s="1"/>
  <c r="Y27" i="16"/>
  <c r="X27" i="16" s="1"/>
  <c r="W27" i="16"/>
  <c r="P27" i="16"/>
  <c r="N27" i="16"/>
  <c r="O27" i="16" s="1"/>
  <c r="L27" i="16"/>
  <c r="J27" i="16"/>
  <c r="K27" i="16" s="1"/>
  <c r="Y26" i="16"/>
  <c r="X26" i="16" s="1"/>
  <c r="W26" i="16"/>
  <c r="P26" i="16"/>
  <c r="N26" i="16"/>
  <c r="L26" i="16"/>
  <c r="J26" i="16"/>
  <c r="K26" i="16" s="1"/>
  <c r="Y25" i="16"/>
  <c r="X25" i="16" s="1"/>
  <c r="W25" i="16"/>
  <c r="Y24" i="16"/>
  <c r="W24" i="16"/>
  <c r="P24" i="16"/>
  <c r="N24" i="16"/>
  <c r="O24" i="16" s="1"/>
  <c r="L24" i="16"/>
  <c r="J24" i="16"/>
  <c r="K24" i="16" s="1"/>
  <c r="Y23" i="16"/>
  <c r="X23" i="16"/>
  <c r="W23" i="16"/>
  <c r="P23" i="16"/>
  <c r="N23" i="16"/>
  <c r="O23" i="16" s="1"/>
  <c r="L23" i="16"/>
  <c r="M23" i="16" s="1"/>
  <c r="J23" i="16"/>
  <c r="K23" i="16" s="1"/>
  <c r="Y22" i="16"/>
  <c r="X22" i="16" s="1"/>
  <c r="W22" i="16"/>
  <c r="P22" i="16"/>
  <c r="N22" i="16"/>
  <c r="O22" i="16" s="1"/>
  <c r="L22" i="16"/>
  <c r="J22" i="16"/>
  <c r="K22" i="16" s="1"/>
  <c r="Y21" i="16"/>
  <c r="X21" i="16" s="1"/>
  <c r="W21" i="16"/>
  <c r="P21" i="16"/>
  <c r="N21" i="16"/>
  <c r="O21" i="16" s="1"/>
  <c r="L21" i="16"/>
  <c r="J21" i="16"/>
  <c r="K21" i="16" s="1"/>
  <c r="Y20" i="16"/>
  <c r="X20" i="16" s="1"/>
  <c r="W20" i="16"/>
  <c r="P20" i="16"/>
  <c r="N20" i="16"/>
  <c r="O20" i="16" s="1"/>
  <c r="L20" i="16"/>
  <c r="J20" i="16"/>
  <c r="K20" i="16" s="1"/>
  <c r="Y19" i="16"/>
  <c r="X19" i="16" s="1"/>
  <c r="W19" i="16"/>
  <c r="P19" i="16"/>
  <c r="N19" i="16"/>
  <c r="O19" i="16" s="1"/>
  <c r="L19" i="16"/>
  <c r="J19" i="16"/>
  <c r="K19" i="16" s="1"/>
  <c r="Y18" i="16"/>
  <c r="X18" i="16" s="1"/>
  <c r="W18" i="16"/>
  <c r="P18" i="16"/>
  <c r="N18" i="16"/>
  <c r="L18" i="16"/>
  <c r="J18" i="16"/>
  <c r="K18" i="16" s="1"/>
  <c r="Y17" i="16"/>
  <c r="X17" i="16" s="1"/>
  <c r="X43" i="16" s="1"/>
  <c r="W17" i="16"/>
  <c r="Y16" i="16"/>
  <c r="W16" i="16"/>
  <c r="P16" i="16"/>
  <c r="N16" i="16"/>
  <c r="O16" i="16" s="1"/>
  <c r="L16" i="16"/>
  <c r="J16" i="16"/>
  <c r="K16" i="16" s="1"/>
  <c r="Y15" i="16"/>
  <c r="X15" i="16" s="1"/>
  <c r="W15" i="16"/>
  <c r="P15" i="16"/>
  <c r="N15" i="16"/>
  <c r="O15" i="16" s="1"/>
  <c r="L15" i="16"/>
  <c r="J15" i="16"/>
  <c r="K15" i="16" s="1"/>
  <c r="Y14" i="16"/>
  <c r="X14" i="16" s="1"/>
  <c r="W14" i="16"/>
  <c r="P14" i="16"/>
  <c r="N14" i="16"/>
  <c r="O14" i="16" s="1"/>
  <c r="L14" i="16"/>
  <c r="J14" i="16"/>
  <c r="K14" i="16" s="1"/>
  <c r="Y13" i="16"/>
  <c r="X13" i="16"/>
  <c r="W13" i="16"/>
  <c r="P13" i="16"/>
  <c r="N13" i="16"/>
  <c r="O13" i="16" s="1"/>
  <c r="L13" i="16"/>
  <c r="J13" i="16"/>
  <c r="K13" i="16" s="1"/>
  <c r="Y12" i="16"/>
  <c r="X12" i="16" s="1"/>
  <c r="W12" i="16"/>
  <c r="P12" i="16"/>
  <c r="N12" i="16"/>
  <c r="O12" i="16" s="1"/>
  <c r="L12" i="16"/>
  <c r="J12" i="16"/>
  <c r="K12" i="16" s="1"/>
  <c r="Y11" i="16"/>
  <c r="X11" i="16" s="1"/>
  <c r="W11" i="16"/>
  <c r="P11" i="16"/>
  <c r="N11" i="16"/>
  <c r="O11" i="16" s="1"/>
  <c r="L11" i="16"/>
  <c r="J11" i="16"/>
  <c r="K11" i="16" s="1"/>
  <c r="Y10" i="16"/>
  <c r="X10" i="16" s="1"/>
  <c r="W10" i="16"/>
  <c r="P10" i="16"/>
  <c r="N10" i="16"/>
  <c r="O10" i="16" s="1"/>
  <c r="L10" i="16"/>
  <c r="J10" i="16"/>
  <c r="K10" i="16" s="1"/>
  <c r="Y9" i="16"/>
  <c r="X9" i="16" s="1"/>
  <c r="Y8" i="16"/>
  <c r="P8" i="16"/>
  <c r="P9" i="16" s="1"/>
  <c r="N8" i="16"/>
  <c r="O8" i="16" s="1"/>
  <c r="L8" i="16"/>
  <c r="J8" i="16"/>
  <c r="K8" i="16" s="1"/>
  <c r="Y7" i="16"/>
  <c r="X7" i="16" s="1"/>
  <c r="P7" i="16"/>
  <c r="N7" i="16"/>
  <c r="O7" i="16" s="1"/>
  <c r="L7" i="16"/>
  <c r="J7" i="16"/>
  <c r="K7" i="16" s="1"/>
  <c r="X21" i="15"/>
  <c r="W7" i="15"/>
  <c r="Y9" i="15"/>
  <c r="Y38" i="15"/>
  <c r="X38" i="15" s="1"/>
  <c r="Y39" i="15"/>
  <c r="X39" i="15" s="1"/>
  <c r="Y40" i="15"/>
  <c r="Y41" i="15"/>
  <c r="X41" i="15" s="1"/>
  <c r="Y37" i="15"/>
  <c r="X37" i="15" s="1"/>
  <c r="X40" i="15"/>
  <c r="W40" i="15"/>
  <c r="W38" i="15"/>
  <c r="W39" i="15"/>
  <c r="W41" i="15"/>
  <c r="W37" i="15"/>
  <c r="W35" i="15"/>
  <c r="M12" i="15"/>
  <c r="M42" i="15"/>
  <c r="R38" i="15"/>
  <c r="R39" i="15"/>
  <c r="R40" i="15"/>
  <c r="R41" i="15"/>
  <c r="Q38" i="15"/>
  <c r="Q39" i="15"/>
  <c r="Q40" i="15"/>
  <c r="P38" i="15"/>
  <c r="P39" i="15"/>
  <c r="P40" i="15"/>
  <c r="O38" i="15"/>
  <c r="O39" i="15"/>
  <c r="O40" i="15"/>
  <c r="N38" i="15"/>
  <c r="N39" i="15"/>
  <c r="N40" i="15"/>
  <c r="M38" i="15"/>
  <c r="M39" i="15"/>
  <c r="M40" i="15"/>
  <c r="L38" i="15"/>
  <c r="L39" i="15"/>
  <c r="L40" i="15"/>
  <c r="K38" i="15"/>
  <c r="K39" i="15"/>
  <c r="K40" i="15"/>
  <c r="J38" i="15"/>
  <c r="J39" i="15"/>
  <c r="J40" i="15"/>
  <c r="J7" i="15"/>
  <c r="P7" i="15"/>
  <c r="P8" i="15"/>
  <c r="P9" i="15"/>
  <c r="N7" i="15"/>
  <c r="O7" i="15" s="1"/>
  <c r="N8" i="15"/>
  <c r="O8" i="15" s="1"/>
  <c r="N9" i="15"/>
  <c r="O9" i="15" s="1"/>
  <c r="L7" i="15"/>
  <c r="L8" i="15"/>
  <c r="L9" i="15"/>
  <c r="K7" i="15"/>
  <c r="J8" i="15"/>
  <c r="K8" i="15" s="1"/>
  <c r="J9" i="15"/>
  <c r="K9" i="15" s="1"/>
  <c r="R8" i="14"/>
  <c r="R9" i="14"/>
  <c r="R10" i="14"/>
  <c r="R11" i="14"/>
  <c r="Q8" i="14"/>
  <c r="Q9" i="14"/>
  <c r="Q10" i="14"/>
  <c r="Q11" i="14"/>
  <c r="P8" i="14"/>
  <c r="P9" i="14"/>
  <c r="P10" i="14"/>
  <c r="P11" i="14"/>
  <c r="P12" i="14"/>
  <c r="O8" i="14"/>
  <c r="O9" i="14"/>
  <c r="O10" i="14"/>
  <c r="O11" i="14"/>
  <c r="N8" i="14"/>
  <c r="N9" i="14"/>
  <c r="N10" i="14"/>
  <c r="N11" i="14"/>
  <c r="M8" i="14"/>
  <c r="M9" i="14"/>
  <c r="M10" i="14"/>
  <c r="M11" i="14"/>
  <c r="L8" i="14"/>
  <c r="L9" i="14"/>
  <c r="L10" i="14"/>
  <c r="L11" i="14"/>
  <c r="K8" i="14"/>
  <c r="K9" i="14"/>
  <c r="K10" i="14"/>
  <c r="K11" i="14"/>
  <c r="J8" i="14"/>
  <c r="J9" i="14"/>
  <c r="J10" i="14"/>
  <c r="J11" i="14"/>
  <c r="T48" i="15"/>
  <c r="P41" i="15"/>
  <c r="N41" i="15"/>
  <c r="O41" i="15" s="1"/>
  <c r="L41" i="15"/>
  <c r="J41" i="15"/>
  <c r="K41" i="15" s="1"/>
  <c r="P37" i="15"/>
  <c r="N37" i="15"/>
  <c r="O37" i="15" s="1"/>
  <c r="L37" i="15"/>
  <c r="J37" i="15"/>
  <c r="K37" i="15" s="1"/>
  <c r="Y36" i="15"/>
  <c r="X36" i="15" s="1"/>
  <c r="W36" i="15"/>
  <c r="Y35" i="15"/>
  <c r="P35" i="15"/>
  <c r="N35" i="15"/>
  <c r="O35" i="15" s="1"/>
  <c r="Q35" i="15" s="1"/>
  <c r="L35" i="15"/>
  <c r="J35" i="15"/>
  <c r="K35" i="15" s="1"/>
  <c r="M35" i="15" s="1"/>
  <c r="R35" i="15" s="1"/>
  <c r="Y34" i="15"/>
  <c r="X34" i="15" s="1"/>
  <c r="W34" i="15"/>
  <c r="P34" i="15"/>
  <c r="N34" i="15"/>
  <c r="O34" i="15" s="1"/>
  <c r="Q34" i="15" s="1"/>
  <c r="L34" i="15"/>
  <c r="J34" i="15"/>
  <c r="K34" i="15" s="1"/>
  <c r="M34" i="15" s="1"/>
  <c r="Y33" i="15"/>
  <c r="X33" i="15" s="1"/>
  <c r="W33" i="15"/>
  <c r="P33" i="15"/>
  <c r="N33" i="15"/>
  <c r="O33" i="15" s="1"/>
  <c r="Q33" i="15" s="1"/>
  <c r="L33" i="15"/>
  <c r="J33" i="15"/>
  <c r="K33" i="15" s="1"/>
  <c r="M33" i="15" s="1"/>
  <c r="R33" i="15" s="1"/>
  <c r="Y32" i="15"/>
  <c r="X32" i="15" s="1"/>
  <c r="W32" i="15"/>
  <c r="P32" i="15"/>
  <c r="N32" i="15"/>
  <c r="O32" i="15" s="1"/>
  <c r="Q32" i="15" s="1"/>
  <c r="L32" i="15"/>
  <c r="J32" i="15"/>
  <c r="K32" i="15" s="1"/>
  <c r="M32" i="15" s="1"/>
  <c r="Y31" i="15"/>
  <c r="X31" i="15" s="1"/>
  <c r="W31" i="15"/>
  <c r="P31" i="15"/>
  <c r="N31" i="15"/>
  <c r="O31" i="15" s="1"/>
  <c r="Q31" i="15" s="1"/>
  <c r="L31" i="15"/>
  <c r="J31" i="15"/>
  <c r="K31" i="15" s="1"/>
  <c r="M31" i="15" s="1"/>
  <c r="R31" i="15" s="1"/>
  <c r="Y30" i="15"/>
  <c r="X30" i="15" s="1"/>
  <c r="W30" i="15"/>
  <c r="P30" i="15"/>
  <c r="N30" i="15"/>
  <c r="O30" i="15" s="1"/>
  <c r="Q30" i="15" s="1"/>
  <c r="L30" i="15"/>
  <c r="J30" i="15"/>
  <c r="K30" i="15" s="1"/>
  <c r="M30" i="15" s="1"/>
  <c r="Y29" i="15"/>
  <c r="X29" i="15" s="1"/>
  <c r="W29" i="15"/>
  <c r="P29" i="15"/>
  <c r="P36" i="15" s="1"/>
  <c r="N29" i="15"/>
  <c r="L29" i="15"/>
  <c r="J29" i="15"/>
  <c r="K29" i="15" s="1"/>
  <c r="M29" i="15" s="1"/>
  <c r="Y28" i="15"/>
  <c r="X28" i="15" s="1"/>
  <c r="W28" i="15"/>
  <c r="Y27" i="15"/>
  <c r="W27" i="15"/>
  <c r="P27" i="15"/>
  <c r="N27" i="15"/>
  <c r="O27" i="15" s="1"/>
  <c r="L27" i="15"/>
  <c r="J27" i="15"/>
  <c r="K27" i="15" s="1"/>
  <c r="Y26" i="15"/>
  <c r="X26" i="15"/>
  <c r="W26" i="15"/>
  <c r="P26" i="15"/>
  <c r="Q26" i="15" s="1"/>
  <c r="N26" i="15"/>
  <c r="O26" i="15" s="1"/>
  <c r="L26" i="15"/>
  <c r="J26" i="15"/>
  <c r="K26" i="15" s="1"/>
  <c r="Y25" i="15"/>
  <c r="X25" i="15" s="1"/>
  <c r="W25" i="15"/>
  <c r="P25" i="15"/>
  <c r="N25" i="15"/>
  <c r="O25" i="15" s="1"/>
  <c r="L25" i="15"/>
  <c r="J25" i="15"/>
  <c r="K25" i="15" s="1"/>
  <c r="Y24" i="15"/>
  <c r="X24" i="15" s="1"/>
  <c r="W24" i="15"/>
  <c r="P24" i="15"/>
  <c r="N24" i="15"/>
  <c r="O24" i="15" s="1"/>
  <c r="L24" i="15"/>
  <c r="J24" i="15"/>
  <c r="K24" i="15" s="1"/>
  <c r="Y23" i="15"/>
  <c r="X23" i="15" s="1"/>
  <c r="W23" i="15"/>
  <c r="P23" i="15"/>
  <c r="N23" i="15"/>
  <c r="O23" i="15" s="1"/>
  <c r="L23" i="15"/>
  <c r="J23" i="15"/>
  <c r="K23" i="15" s="1"/>
  <c r="Y22" i="15"/>
  <c r="X22" i="15" s="1"/>
  <c r="W22" i="15"/>
  <c r="P22" i="15"/>
  <c r="N22" i="15"/>
  <c r="O22" i="15" s="1"/>
  <c r="L22" i="15"/>
  <c r="J22" i="15"/>
  <c r="K22" i="15" s="1"/>
  <c r="Y21" i="15"/>
  <c r="W21" i="15"/>
  <c r="P21" i="15"/>
  <c r="N21" i="15"/>
  <c r="L21" i="15"/>
  <c r="J21" i="15"/>
  <c r="K21" i="15" s="1"/>
  <c r="Y20" i="15"/>
  <c r="X20" i="15" s="1"/>
  <c r="W20" i="15"/>
  <c r="Y19" i="15"/>
  <c r="W19" i="15"/>
  <c r="P19" i="15"/>
  <c r="N19" i="15"/>
  <c r="O19" i="15" s="1"/>
  <c r="L19" i="15"/>
  <c r="J19" i="15"/>
  <c r="K19" i="15" s="1"/>
  <c r="Y18" i="15"/>
  <c r="X18" i="15" s="1"/>
  <c r="W18" i="15"/>
  <c r="P18" i="15"/>
  <c r="N18" i="15"/>
  <c r="O18" i="15" s="1"/>
  <c r="L18" i="15"/>
  <c r="J18" i="15"/>
  <c r="K18" i="15" s="1"/>
  <c r="Y17" i="15"/>
  <c r="X17" i="15" s="1"/>
  <c r="W17" i="15"/>
  <c r="P17" i="15"/>
  <c r="N17" i="15"/>
  <c r="O17" i="15" s="1"/>
  <c r="L17" i="15"/>
  <c r="J17" i="15"/>
  <c r="K17" i="15" s="1"/>
  <c r="Y16" i="15"/>
  <c r="X16" i="15" s="1"/>
  <c r="W16" i="15"/>
  <c r="P16" i="15"/>
  <c r="N16" i="15"/>
  <c r="O16" i="15" s="1"/>
  <c r="L16" i="15"/>
  <c r="K16" i="15"/>
  <c r="J16" i="15"/>
  <c r="Y15" i="15"/>
  <c r="X15" i="15" s="1"/>
  <c r="W15" i="15"/>
  <c r="P15" i="15"/>
  <c r="N15" i="15"/>
  <c r="O15" i="15" s="1"/>
  <c r="L15" i="15"/>
  <c r="J15" i="15"/>
  <c r="K15" i="15" s="1"/>
  <c r="Y14" i="15"/>
  <c r="X14" i="15" s="1"/>
  <c r="W14" i="15"/>
  <c r="P14" i="15"/>
  <c r="N14" i="15"/>
  <c r="O14" i="15" s="1"/>
  <c r="L14" i="15"/>
  <c r="J14" i="15"/>
  <c r="K14" i="15" s="1"/>
  <c r="Y13" i="15"/>
  <c r="X13" i="15" s="1"/>
  <c r="W13" i="15"/>
  <c r="P13" i="15"/>
  <c r="N13" i="15"/>
  <c r="L13" i="15"/>
  <c r="J13" i="15"/>
  <c r="K13" i="15" s="1"/>
  <c r="Y12" i="15"/>
  <c r="X12" i="15" s="1"/>
  <c r="W12" i="15"/>
  <c r="Y11" i="15"/>
  <c r="W11" i="15"/>
  <c r="P11" i="15"/>
  <c r="N11" i="15"/>
  <c r="O11" i="15" s="1"/>
  <c r="L11" i="15"/>
  <c r="J11" i="15"/>
  <c r="K11" i="15" s="1"/>
  <c r="Y10" i="15"/>
  <c r="X10" i="15"/>
  <c r="W10" i="15"/>
  <c r="P10" i="15"/>
  <c r="N10" i="15"/>
  <c r="O10" i="15" s="1"/>
  <c r="L10" i="15"/>
  <c r="J10" i="15"/>
  <c r="K10" i="15" s="1"/>
  <c r="X9" i="15"/>
  <c r="W9" i="15"/>
  <c r="Y8" i="15"/>
  <c r="X8" i="15" s="1"/>
  <c r="W8" i="15"/>
  <c r="Y7" i="15"/>
  <c r="X7" i="15" s="1"/>
  <c r="W40" i="14"/>
  <c r="X9" i="14"/>
  <c r="X8" i="14"/>
  <c r="W13" i="14"/>
  <c r="W8" i="14"/>
  <c r="W9" i="14"/>
  <c r="W10" i="14"/>
  <c r="W11" i="14"/>
  <c r="W12" i="14"/>
  <c r="W7" i="14"/>
  <c r="X10" i="14"/>
  <c r="X11" i="14"/>
  <c r="X12" i="14"/>
  <c r="T47" i="14"/>
  <c r="X40" i="14"/>
  <c r="P40" i="14"/>
  <c r="N40" i="14"/>
  <c r="O40" i="14" s="1"/>
  <c r="L40" i="14"/>
  <c r="J40" i="14"/>
  <c r="K40" i="14" s="1"/>
  <c r="X39" i="14"/>
  <c r="W39" i="14"/>
  <c r="P39" i="14"/>
  <c r="N39" i="14"/>
  <c r="L39" i="14"/>
  <c r="J39" i="14"/>
  <c r="K39" i="14" s="1"/>
  <c r="X38" i="14"/>
  <c r="W38" i="14"/>
  <c r="W37" i="14"/>
  <c r="P37" i="14"/>
  <c r="N37" i="14"/>
  <c r="O37" i="14" s="1"/>
  <c r="L37" i="14"/>
  <c r="J37" i="14"/>
  <c r="K37" i="14" s="1"/>
  <c r="X36" i="14"/>
  <c r="W36" i="14"/>
  <c r="P36" i="14"/>
  <c r="N36" i="14"/>
  <c r="O36" i="14" s="1"/>
  <c r="Q36" i="14" s="1"/>
  <c r="L36" i="14"/>
  <c r="J36" i="14"/>
  <c r="K36" i="14" s="1"/>
  <c r="X35" i="14"/>
  <c r="W35" i="14"/>
  <c r="P35" i="14"/>
  <c r="N35" i="14"/>
  <c r="O35" i="14" s="1"/>
  <c r="L35" i="14"/>
  <c r="J35" i="14"/>
  <c r="K35" i="14" s="1"/>
  <c r="W34" i="14"/>
  <c r="P34" i="14"/>
  <c r="N34" i="14"/>
  <c r="O34" i="14" s="1"/>
  <c r="L34" i="14"/>
  <c r="J34" i="14"/>
  <c r="K34" i="14" s="1"/>
  <c r="X33" i="14"/>
  <c r="W33" i="14"/>
  <c r="P33" i="14"/>
  <c r="N33" i="14"/>
  <c r="O33" i="14" s="1"/>
  <c r="L33" i="14"/>
  <c r="J33" i="14"/>
  <c r="K33" i="14" s="1"/>
  <c r="X32" i="14"/>
  <c r="W32" i="14"/>
  <c r="P32" i="14"/>
  <c r="N32" i="14"/>
  <c r="O32" i="14" s="1"/>
  <c r="L32" i="14"/>
  <c r="J32" i="14"/>
  <c r="K32" i="14" s="1"/>
  <c r="M32" i="14" s="1"/>
  <c r="X31" i="14"/>
  <c r="W31" i="14"/>
  <c r="P31" i="14"/>
  <c r="O31" i="14"/>
  <c r="N31" i="14"/>
  <c r="L31" i="14"/>
  <c r="J31" i="14"/>
  <c r="K31" i="14" s="1"/>
  <c r="Y30" i="14"/>
  <c r="X30" i="14" s="1"/>
  <c r="W30" i="14"/>
  <c r="W29" i="14"/>
  <c r="P29" i="14"/>
  <c r="N29" i="14"/>
  <c r="O29" i="14" s="1"/>
  <c r="L29" i="14"/>
  <c r="J29" i="14"/>
  <c r="K29" i="14" s="1"/>
  <c r="M29" i="14" s="1"/>
  <c r="X28" i="14"/>
  <c r="W28" i="14"/>
  <c r="P28" i="14"/>
  <c r="N28" i="14"/>
  <c r="O28" i="14" s="1"/>
  <c r="Q28" i="14" s="1"/>
  <c r="L28" i="14"/>
  <c r="J28" i="14"/>
  <c r="K28" i="14" s="1"/>
  <c r="X27" i="14"/>
  <c r="W27" i="14"/>
  <c r="P27" i="14"/>
  <c r="N27" i="14"/>
  <c r="O27" i="14" s="1"/>
  <c r="L27" i="14"/>
  <c r="J27" i="14"/>
  <c r="K27" i="14" s="1"/>
  <c r="M27" i="14" s="1"/>
  <c r="X26" i="14"/>
  <c r="W26" i="14"/>
  <c r="P26" i="14"/>
  <c r="N26" i="14"/>
  <c r="O26" i="14" s="1"/>
  <c r="Q26" i="14" s="1"/>
  <c r="L26" i="14"/>
  <c r="J26" i="14"/>
  <c r="K26" i="14" s="1"/>
  <c r="X25" i="14"/>
  <c r="W25" i="14"/>
  <c r="P25" i="14"/>
  <c r="N25" i="14"/>
  <c r="O25" i="14" s="1"/>
  <c r="L25" i="14"/>
  <c r="J25" i="14"/>
  <c r="K25" i="14" s="1"/>
  <c r="M25" i="14" s="1"/>
  <c r="X24" i="14"/>
  <c r="W24" i="14"/>
  <c r="P24" i="14"/>
  <c r="N24" i="14"/>
  <c r="O24" i="14" s="1"/>
  <c r="Q24" i="14" s="1"/>
  <c r="L24" i="14"/>
  <c r="J24" i="14"/>
  <c r="K24" i="14" s="1"/>
  <c r="X23" i="14"/>
  <c r="W23" i="14"/>
  <c r="P23" i="14"/>
  <c r="P30" i="14" s="1"/>
  <c r="N23" i="14"/>
  <c r="L23" i="14"/>
  <c r="J23" i="14"/>
  <c r="K23" i="14" s="1"/>
  <c r="M23" i="14" s="1"/>
  <c r="Y22" i="14"/>
  <c r="X22" i="14" s="1"/>
  <c r="W22" i="14"/>
  <c r="W21" i="14"/>
  <c r="P21" i="14"/>
  <c r="N21" i="14"/>
  <c r="O21" i="14" s="1"/>
  <c r="L21" i="14"/>
  <c r="J21" i="14"/>
  <c r="K21" i="14" s="1"/>
  <c r="X20" i="14"/>
  <c r="W20" i="14"/>
  <c r="P20" i="14"/>
  <c r="N20" i="14"/>
  <c r="O20" i="14" s="1"/>
  <c r="L20" i="14"/>
  <c r="J20" i="14"/>
  <c r="K20" i="14" s="1"/>
  <c r="X19" i="14"/>
  <c r="W19" i="14"/>
  <c r="P19" i="14"/>
  <c r="N19" i="14"/>
  <c r="O19" i="14" s="1"/>
  <c r="L19" i="14"/>
  <c r="J19" i="14"/>
  <c r="K19" i="14" s="1"/>
  <c r="X18" i="14"/>
  <c r="W18" i="14"/>
  <c r="P18" i="14"/>
  <c r="N18" i="14"/>
  <c r="L18" i="14"/>
  <c r="J18" i="14"/>
  <c r="K18" i="14" s="1"/>
  <c r="X17" i="14"/>
  <c r="W17" i="14"/>
  <c r="P17" i="14"/>
  <c r="N17" i="14"/>
  <c r="O17" i="14" s="1"/>
  <c r="L17" i="14"/>
  <c r="J17" i="14"/>
  <c r="K17" i="14" s="1"/>
  <c r="X16" i="14"/>
  <c r="W16" i="14"/>
  <c r="P16" i="14"/>
  <c r="N16" i="14"/>
  <c r="O16" i="14" s="1"/>
  <c r="L16" i="14"/>
  <c r="K16" i="14"/>
  <c r="J16" i="14"/>
  <c r="X15" i="14"/>
  <c r="W15" i="14"/>
  <c r="P15" i="14"/>
  <c r="N15" i="14"/>
  <c r="O15" i="14" s="1"/>
  <c r="L15" i="14"/>
  <c r="J15" i="14"/>
  <c r="K15" i="14" s="1"/>
  <c r="Y14" i="14"/>
  <c r="X14" i="14" s="1"/>
  <c r="W14" i="14"/>
  <c r="P13" i="14"/>
  <c r="N13" i="14"/>
  <c r="O13" i="14" s="1"/>
  <c r="L13" i="14"/>
  <c r="J13" i="14"/>
  <c r="K13" i="14" s="1"/>
  <c r="N12" i="14"/>
  <c r="O12" i="14" s="1"/>
  <c r="L12" i="14"/>
  <c r="J12" i="14"/>
  <c r="K12" i="14" s="1"/>
  <c r="P7" i="14"/>
  <c r="N7" i="14"/>
  <c r="O7" i="14" s="1"/>
  <c r="L7" i="14"/>
  <c r="J7" i="14"/>
  <c r="K7" i="14" s="1"/>
  <c r="P11" i="10"/>
  <c r="P12" i="10"/>
  <c r="P13" i="10"/>
  <c r="P14" i="10"/>
  <c r="M42" i="13"/>
  <c r="M34" i="13"/>
  <c r="M26" i="13"/>
  <c r="M10" i="13"/>
  <c r="M18" i="13"/>
  <c r="W33" i="13"/>
  <c r="X41" i="13"/>
  <c r="W41" i="13"/>
  <c r="R41" i="13"/>
  <c r="Q41" i="13"/>
  <c r="P41" i="13"/>
  <c r="O41" i="13"/>
  <c r="N41" i="13"/>
  <c r="M41" i="13"/>
  <c r="L41" i="13"/>
  <c r="K41" i="13"/>
  <c r="J41" i="13"/>
  <c r="L40" i="13"/>
  <c r="J37" i="13"/>
  <c r="J38" i="13"/>
  <c r="K38" i="13" s="1"/>
  <c r="J39" i="13"/>
  <c r="J40" i="13"/>
  <c r="K40" i="13" s="1"/>
  <c r="M40" i="13" s="1"/>
  <c r="K37" i="13"/>
  <c r="K39" i="13"/>
  <c r="L37" i="13"/>
  <c r="L38" i="13"/>
  <c r="L39" i="13"/>
  <c r="M39" i="13" s="1"/>
  <c r="N37" i="13"/>
  <c r="N38" i="13"/>
  <c r="O38" i="13" s="1"/>
  <c r="N39" i="13"/>
  <c r="O39" i="13" s="1"/>
  <c r="Q39" i="13" s="1"/>
  <c r="O37" i="13"/>
  <c r="P37" i="13"/>
  <c r="P38" i="13"/>
  <c r="P39" i="13"/>
  <c r="X37" i="13"/>
  <c r="X39" i="13"/>
  <c r="X40" i="13"/>
  <c r="X36" i="13"/>
  <c r="X35" i="13"/>
  <c r="W36" i="13"/>
  <c r="W37" i="13"/>
  <c r="W38" i="13"/>
  <c r="W39" i="13"/>
  <c r="W40" i="13"/>
  <c r="W35" i="13"/>
  <c r="W9" i="13"/>
  <c r="Y11" i="13"/>
  <c r="X11" i="13" s="1"/>
  <c r="Y9" i="13"/>
  <c r="X8" i="13"/>
  <c r="W7" i="13"/>
  <c r="T48" i="13"/>
  <c r="P40" i="13"/>
  <c r="Q40" i="13" s="1"/>
  <c r="N40" i="13"/>
  <c r="O40" i="13" s="1"/>
  <c r="P36" i="13"/>
  <c r="N36" i="13"/>
  <c r="O36" i="13" s="1"/>
  <c r="L36" i="13"/>
  <c r="J36" i="13"/>
  <c r="K36" i="13" s="1"/>
  <c r="P35" i="13"/>
  <c r="N35" i="13"/>
  <c r="L35" i="13"/>
  <c r="J35" i="13"/>
  <c r="K35" i="13" s="1"/>
  <c r="Y34" i="13"/>
  <c r="X34" i="13" s="1"/>
  <c r="W34" i="13"/>
  <c r="P33" i="13"/>
  <c r="N33" i="13"/>
  <c r="O33" i="13" s="1"/>
  <c r="L33" i="13"/>
  <c r="J33" i="13"/>
  <c r="K33" i="13" s="1"/>
  <c r="X32" i="13"/>
  <c r="W32" i="13"/>
  <c r="P32" i="13"/>
  <c r="N32" i="13"/>
  <c r="O32" i="13" s="1"/>
  <c r="L32" i="13"/>
  <c r="J32" i="13"/>
  <c r="K32" i="13" s="1"/>
  <c r="X31" i="13"/>
  <c r="W31" i="13"/>
  <c r="P31" i="13"/>
  <c r="N31" i="13"/>
  <c r="O31" i="13" s="1"/>
  <c r="L31" i="13"/>
  <c r="J31" i="13"/>
  <c r="K31" i="13" s="1"/>
  <c r="X30" i="13"/>
  <c r="W30" i="13"/>
  <c r="P30" i="13"/>
  <c r="N30" i="13"/>
  <c r="O30" i="13" s="1"/>
  <c r="L30" i="13"/>
  <c r="J30" i="13"/>
  <c r="K30" i="13" s="1"/>
  <c r="X29" i="13"/>
  <c r="W29" i="13"/>
  <c r="P29" i="13"/>
  <c r="N29" i="13"/>
  <c r="O29" i="13" s="1"/>
  <c r="L29" i="13"/>
  <c r="J29" i="13"/>
  <c r="K29" i="13" s="1"/>
  <c r="X28" i="13"/>
  <c r="W28" i="13"/>
  <c r="P28" i="13"/>
  <c r="N28" i="13"/>
  <c r="O28" i="13" s="1"/>
  <c r="L28" i="13"/>
  <c r="J28" i="13"/>
  <c r="K28" i="13" s="1"/>
  <c r="X27" i="13"/>
  <c r="W27" i="13"/>
  <c r="P27" i="13"/>
  <c r="N27" i="13"/>
  <c r="L27" i="13"/>
  <c r="J27" i="13"/>
  <c r="K27" i="13" s="1"/>
  <c r="Y26" i="13"/>
  <c r="X26" i="13" s="1"/>
  <c r="W26" i="13"/>
  <c r="W25" i="13"/>
  <c r="P25" i="13"/>
  <c r="N25" i="13"/>
  <c r="O25" i="13" s="1"/>
  <c r="L25" i="13"/>
  <c r="J25" i="13"/>
  <c r="K25" i="13" s="1"/>
  <c r="Y24" i="13"/>
  <c r="X24" i="13" s="1"/>
  <c r="W24" i="13"/>
  <c r="P24" i="13"/>
  <c r="N24" i="13"/>
  <c r="O24" i="13" s="1"/>
  <c r="L24" i="13"/>
  <c r="J24" i="13"/>
  <c r="K24" i="13" s="1"/>
  <c r="Y23" i="13"/>
  <c r="X23" i="13" s="1"/>
  <c r="W23" i="13"/>
  <c r="P23" i="13"/>
  <c r="N23" i="13"/>
  <c r="O23" i="13" s="1"/>
  <c r="L23" i="13"/>
  <c r="J23" i="13"/>
  <c r="K23" i="13" s="1"/>
  <c r="Y22" i="13"/>
  <c r="X22" i="13" s="1"/>
  <c r="W22" i="13"/>
  <c r="P22" i="13"/>
  <c r="N22" i="13"/>
  <c r="O22" i="13" s="1"/>
  <c r="L22" i="13"/>
  <c r="J22" i="13"/>
  <c r="K22" i="13" s="1"/>
  <c r="Y21" i="13"/>
  <c r="X21" i="13" s="1"/>
  <c r="W21" i="13"/>
  <c r="P21" i="13"/>
  <c r="N21" i="13"/>
  <c r="O21" i="13" s="1"/>
  <c r="Q21" i="13" s="1"/>
  <c r="L21" i="13"/>
  <c r="M21" i="13" s="1"/>
  <c r="J21" i="13"/>
  <c r="K21" i="13" s="1"/>
  <c r="Y20" i="13"/>
  <c r="X20" i="13" s="1"/>
  <c r="W20" i="13"/>
  <c r="Q20" i="13"/>
  <c r="P20" i="13"/>
  <c r="N20" i="13"/>
  <c r="O20" i="13" s="1"/>
  <c r="L20" i="13"/>
  <c r="M20" i="13" s="1"/>
  <c r="J20" i="13"/>
  <c r="K20" i="13" s="1"/>
  <c r="W19" i="13"/>
  <c r="P19" i="13"/>
  <c r="N19" i="13"/>
  <c r="N26" i="13" s="1"/>
  <c r="L19" i="13"/>
  <c r="M19" i="13" s="1"/>
  <c r="J19" i="13"/>
  <c r="K19" i="13" s="1"/>
  <c r="Y18" i="13"/>
  <c r="X18" i="13" s="1"/>
  <c r="W18" i="13"/>
  <c r="W17" i="13"/>
  <c r="P17" i="13"/>
  <c r="N17" i="13"/>
  <c r="O17" i="13" s="1"/>
  <c r="L17" i="13"/>
  <c r="J17" i="13"/>
  <c r="K17" i="13" s="1"/>
  <c r="Y16" i="13"/>
  <c r="X16" i="13" s="1"/>
  <c r="W16" i="13"/>
  <c r="P16" i="13"/>
  <c r="N16" i="13"/>
  <c r="O16" i="13" s="1"/>
  <c r="L16" i="13"/>
  <c r="J16" i="13"/>
  <c r="K16" i="13" s="1"/>
  <c r="W15" i="13"/>
  <c r="P15" i="13"/>
  <c r="N15" i="13"/>
  <c r="O15" i="13" s="1"/>
  <c r="L15" i="13"/>
  <c r="J15" i="13"/>
  <c r="K15" i="13" s="1"/>
  <c r="Y14" i="13"/>
  <c r="X14" i="13" s="1"/>
  <c r="W14" i="13"/>
  <c r="P14" i="13"/>
  <c r="N14" i="13"/>
  <c r="O14" i="13" s="1"/>
  <c r="L14" i="13"/>
  <c r="J14" i="13"/>
  <c r="K14" i="13" s="1"/>
  <c r="Y13" i="13"/>
  <c r="X13" i="13" s="1"/>
  <c r="W13" i="13"/>
  <c r="P13" i="13"/>
  <c r="N13" i="13"/>
  <c r="O13" i="13" s="1"/>
  <c r="L13" i="13"/>
  <c r="J13" i="13"/>
  <c r="K13" i="13" s="1"/>
  <c r="Y12" i="13"/>
  <c r="X12" i="13" s="1"/>
  <c r="W12" i="13"/>
  <c r="P12" i="13"/>
  <c r="N12" i="13"/>
  <c r="O12" i="13" s="1"/>
  <c r="L12" i="13"/>
  <c r="J12" i="13"/>
  <c r="K12" i="13" s="1"/>
  <c r="W11" i="13"/>
  <c r="P11" i="13"/>
  <c r="N11" i="13"/>
  <c r="L11" i="13"/>
  <c r="J11" i="13"/>
  <c r="K11" i="13" s="1"/>
  <c r="Y10" i="13"/>
  <c r="X10" i="13" s="1"/>
  <c r="W10" i="13"/>
  <c r="P9" i="13"/>
  <c r="N9" i="13"/>
  <c r="O9" i="13" s="1"/>
  <c r="L9" i="13"/>
  <c r="J9" i="13"/>
  <c r="K9" i="13" s="1"/>
  <c r="W8" i="13"/>
  <c r="P8" i="13"/>
  <c r="N8" i="13"/>
  <c r="O8" i="13" s="1"/>
  <c r="L8" i="13"/>
  <c r="J8" i="13"/>
  <c r="K8" i="13" s="1"/>
  <c r="P7" i="13"/>
  <c r="N7" i="13"/>
  <c r="O7" i="13" s="1"/>
  <c r="L7" i="13"/>
  <c r="K7" i="13"/>
  <c r="J7" i="13"/>
  <c r="N43" i="11"/>
  <c r="O43" i="11"/>
  <c r="P43" i="11"/>
  <c r="Q43" i="11"/>
  <c r="R43" i="11"/>
  <c r="M43" i="11"/>
  <c r="N40" i="11"/>
  <c r="O40" i="11"/>
  <c r="P40" i="11"/>
  <c r="Q40" i="11"/>
  <c r="R40" i="11"/>
  <c r="M40" i="11"/>
  <c r="N32" i="11"/>
  <c r="O32" i="11"/>
  <c r="P32" i="11"/>
  <c r="Q32" i="11"/>
  <c r="R32" i="11"/>
  <c r="M32" i="11"/>
  <c r="N24" i="11"/>
  <c r="O24" i="11"/>
  <c r="P24" i="11"/>
  <c r="Q24" i="11"/>
  <c r="R24" i="11"/>
  <c r="M24" i="11"/>
  <c r="N16" i="11"/>
  <c r="O16" i="11"/>
  <c r="P16" i="11"/>
  <c r="Q16" i="11"/>
  <c r="R16" i="11"/>
  <c r="M16" i="11"/>
  <c r="P10" i="11"/>
  <c r="P11" i="11"/>
  <c r="P12" i="11"/>
  <c r="P13" i="11"/>
  <c r="P14" i="11"/>
  <c r="P7" i="12"/>
  <c r="P8" i="12"/>
  <c r="P9" i="12"/>
  <c r="M28" i="12"/>
  <c r="M36" i="12"/>
  <c r="M41" i="12"/>
  <c r="X38" i="12"/>
  <c r="X37" i="12"/>
  <c r="X39" i="12"/>
  <c r="X40" i="12"/>
  <c r="W35" i="12"/>
  <c r="W38" i="12"/>
  <c r="W39" i="12"/>
  <c r="W40" i="12"/>
  <c r="W37" i="12"/>
  <c r="K37" i="12"/>
  <c r="R38" i="12"/>
  <c r="R39" i="12"/>
  <c r="R40" i="12"/>
  <c r="Q38" i="12"/>
  <c r="Q39" i="12"/>
  <c r="Q40" i="12"/>
  <c r="P38" i="12"/>
  <c r="P39" i="12"/>
  <c r="P40" i="12"/>
  <c r="O38" i="12"/>
  <c r="O39" i="12"/>
  <c r="O40" i="12"/>
  <c r="N38" i="12"/>
  <c r="N39" i="12"/>
  <c r="N40" i="12"/>
  <c r="M38" i="12"/>
  <c r="M39" i="12"/>
  <c r="L38" i="12"/>
  <c r="L39" i="12"/>
  <c r="K38" i="12"/>
  <c r="K39" i="12"/>
  <c r="J38" i="12"/>
  <c r="J39" i="12"/>
  <c r="W11" i="12"/>
  <c r="T47" i="12"/>
  <c r="L40" i="12"/>
  <c r="J40" i="12"/>
  <c r="K40" i="12" s="1"/>
  <c r="P37" i="12"/>
  <c r="N37" i="12"/>
  <c r="O37" i="12" s="1"/>
  <c r="L37" i="12"/>
  <c r="J37" i="12"/>
  <c r="X36" i="12"/>
  <c r="W36" i="12"/>
  <c r="P35" i="12"/>
  <c r="N35" i="12"/>
  <c r="O35" i="12" s="1"/>
  <c r="Q35" i="12" s="1"/>
  <c r="L35" i="12"/>
  <c r="J35" i="12"/>
  <c r="K35" i="12" s="1"/>
  <c r="X34" i="12"/>
  <c r="W34" i="12"/>
  <c r="P34" i="12"/>
  <c r="N34" i="12"/>
  <c r="O34" i="12" s="1"/>
  <c r="L34" i="12"/>
  <c r="J34" i="12"/>
  <c r="K34" i="12" s="1"/>
  <c r="X33" i="12"/>
  <c r="W33" i="12"/>
  <c r="P33" i="12"/>
  <c r="N33" i="12"/>
  <c r="O33" i="12" s="1"/>
  <c r="L33" i="12"/>
  <c r="J33" i="12"/>
  <c r="K33" i="12" s="1"/>
  <c r="X32" i="12"/>
  <c r="W32" i="12"/>
  <c r="P32" i="12"/>
  <c r="N32" i="12"/>
  <c r="O32" i="12" s="1"/>
  <c r="L32" i="12"/>
  <c r="J32" i="12"/>
  <c r="K32" i="12" s="1"/>
  <c r="X31" i="12"/>
  <c r="W31" i="12"/>
  <c r="P31" i="12"/>
  <c r="N31" i="12"/>
  <c r="O31" i="12" s="1"/>
  <c r="Q31" i="12" s="1"/>
  <c r="L31" i="12"/>
  <c r="J31" i="12"/>
  <c r="K31" i="12" s="1"/>
  <c r="X30" i="12"/>
  <c r="W30" i="12"/>
  <c r="P30" i="12"/>
  <c r="N30" i="12"/>
  <c r="O30" i="12" s="1"/>
  <c r="L30" i="12"/>
  <c r="J30" i="12"/>
  <c r="K30" i="12" s="1"/>
  <c r="X29" i="12"/>
  <c r="W29" i="12"/>
  <c r="P29" i="12"/>
  <c r="N29" i="12"/>
  <c r="L29" i="12"/>
  <c r="J29" i="12"/>
  <c r="K29" i="12" s="1"/>
  <c r="Y28" i="12"/>
  <c r="X28" i="12" s="1"/>
  <c r="W28" i="12"/>
  <c r="W27" i="12"/>
  <c r="P27" i="12"/>
  <c r="N27" i="12"/>
  <c r="O27" i="12" s="1"/>
  <c r="L27" i="12"/>
  <c r="J27" i="12"/>
  <c r="K27" i="12" s="1"/>
  <c r="X26" i="12"/>
  <c r="W26" i="12"/>
  <c r="P26" i="12"/>
  <c r="Q26" i="12" s="1"/>
  <c r="N26" i="12"/>
  <c r="O26" i="12" s="1"/>
  <c r="L26" i="12"/>
  <c r="J26" i="12"/>
  <c r="K26" i="12" s="1"/>
  <c r="X25" i="12"/>
  <c r="W25" i="12"/>
  <c r="P25" i="12"/>
  <c r="N25" i="12"/>
  <c r="O25" i="12" s="1"/>
  <c r="L25" i="12"/>
  <c r="J25" i="12"/>
  <c r="K25" i="12" s="1"/>
  <c r="X24" i="12"/>
  <c r="W24" i="12"/>
  <c r="P24" i="12"/>
  <c r="N24" i="12"/>
  <c r="O24" i="12" s="1"/>
  <c r="L24" i="12"/>
  <c r="M24" i="12" s="1"/>
  <c r="J24" i="12"/>
  <c r="K24" i="12" s="1"/>
  <c r="X23" i="12"/>
  <c r="W23" i="12"/>
  <c r="P23" i="12"/>
  <c r="N23" i="12"/>
  <c r="O23" i="12" s="1"/>
  <c r="L23" i="12"/>
  <c r="J23" i="12"/>
  <c r="K23" i="12" s="1"/>
  <c r="X22" i="12"/>
  <c r="W22" i="12"/>
  <c r="P22" i="12"/>
  <c r="N22" i="12"/>
  <c r="O22" i="12" s="1"/>
  <c r="L22" i="12"/>
  <c r="J22" i="12"/>
  <c r="K22" i="12" s="1"/>
  <c r="W21" i="12"/>
  <c r="P21" i="12"/>
  <c r="N21" i="12"/>
  <c r="N28" i="12" s="1"/>
  <c r="L21" i="12"/>
  <c r="J21" i="12"/>
  <c r="K21" i="12" s="1"/>
  <c r="Y20" i="12"/>
  <c r="X20" i="12" s="1"/>
  <c r="W20" i="12"/>
  <c r="W19" i="12"/>
  <c r="P19" i="12"/>
  <c r="N19" i="12"/>
  <c r="O19" i="12" s="1"/>
  <c r="L19" i="12"/>
  <c r="J19" i="12"/>
  <c r="K19" i="12" s="1"/>
  <c r="X18" i="12"/>
  <c r="W18" i="12"/>
  <c r="P18" i="12"/>
  <c r="N18" i="12"/>
  <c r="O18" i="12" s="1"/>
  <c r="L18" i="12"/>
  <c r="J18" i="12"/>
  <c r="K18" i="12" s="1"/>
  <c r="W17" i="12"/>
  <c r="P17" i="12"/>
  <c r="P20" i="12" s="1"/>
  <c r="N17" i="12"/>
  <c r="O17" i="12" s="1"/>
  <c r="O20" i="12" s="1"/>
  <c r="L17" i="12"/>
  <c r="J17" i="12"/>
  <c r="K17" i="12" s="1"/>
  <c r="M17" i="12" s="1"/>
  <c r="X16" i="12"/>
  <c r="W16" i="12"/>
  <c r="P16" i="12"/>
  <c r="N16" i="12"/>
  <c r="O16" i="12" s="1"/>
  <c r="Q16" i="12" s="1"/>
  <c r="L16" i="12"/>
  <c r="J16" i="12"/>
  <c r="K16" i="12" s="1"/>
  <c r="X15" i="12"/>
  <c r="W15" i="12"/>
  <c r="P15" i="12"/>
  <c r="N15" i="12"/>
  <c r="O15" i="12" s="1"/>
  <c r="L15" i="12"/>
  <c r="J15" i="12"/>
  <c r="K15" i="12" s="1"/>
  <c r="X14" i="12"/>
  <c r="W14" i="12"/>
  <c r="P14" i="12"/>
  <c r="N14" i="12"/>
  <c r="O14" i="12" s="1"/>
  <c r="L14" i="12"/>
  <c r="J14" i="12"/>
  <c r="K14" i="12" s="1"/>
  <c r="X13" i="12"/>
  <c r="W13" i="12"/>
  <c r="P13" i="12"/>
  <c r="N13" i="12"/>
  <c r="O13" i="12" s="1"/>
  <c r="L13" i="12"/>
  <c r="J13" i="12"/>
  <c r="K13" i="12" s="1"/>
  <c r="Y12" i="12"/>
  <c r="X12" i="12" s="1"/>
  <c r="W12" i="12"/>
  <c r="P11" i="12"/>
  <c r="N11" i="12"/>
  <c r="O11" i="12" s="1"/>
  <c r="L11" i="12"/>
  <c r="J11" i="12"/>
  <c r="K11" i="12" s="1"/>
  <c r="X10" i="12"/>
  <c r="W10" i="12"/>
  <c r="P10" i="12"/>
  <c r="N10" i="12"/>
  <c r="O10" i="12" s="1"/>
  <c r="L10" i="12"/>
  <c r="J10" i="12"/>
  <c r="K10" i="12" s="1"/>
  <c r="X9" i="12"/>
  <c r="W9" i="12"/>
  <c r="N9" i="12"/>
  <c r="N12" i="12" s="1"/>
  <c r="L9" i="12"/>
  <c r="J9" i="12"/>
  <c r="K9" i="12" s="1"/>
  <c r="X8" i="12"/>
  <c r="W8" i="12"/>
  <c r="N8" i="12"/>
  <c r="L8" i="12"/>
  <c r="J8" i="12"/>
  <c r="K8" i="12" s="1"/>
  <c r="X7" i="12"/>
  <c r="W7" i="12"/>
  <c r="N7" i="12"/>
  <c r="O7" i="12" s="1"/>
  <c r="Q7" i="12" s="1"/>
  <c r="L7" i="12"/>
  <c r="J7" i="12"/>
  <c r="K7" i="12" s="1"/>
  <c r="Y25" i="11"/>
  <c r="Y33" i="11"/>
  <c r="X33" i="11" s="1"/>
  <c r="W39" i="11"/>
  <c r="W35" i="11"/>
  <c r="W34" i="11"/>
  <c r="W33" i="11"/>
  <c r="W31" i="11"/>
  <c r="W30" i="11"/>
  <c r="W29" i="11"/>
  <c r="W28" i="11"/>
  <c r="W27" i="11"/>
  <c r="W26" i="11"/>
  <c r="W25" i="11"/>
  <c r="W23" i="11"/>
  <c r="W24" i="11"/>
  <c r="W32" i="11"/>
  <c r="W36" i="11"/>
  <c r="W37" i="11"/>
  <c r="W38" i="11"/>
  <c r="W40" i="11"/>
  <c r="W41" i="11"/>
  <c r="W42" i="11"/>
  <c r="W22" i="11"/>
  <c r="W18" i="11"/>
  <c r="W19" i="11"/>
  <c r="W20" i="11"/>
  <c r="W21" i="11"/>
  <c r="W17" i="11"/>
  <c r="W15" i="11"/>
  <c r="W10" i="11"/>
  <c r="W11" i="11"/>
  <c r="W12" i="11"/>
  <c r="W13" i="11"/>
  <c r="W14" i="11"/>
  <c r="W9" i="11"/>
  <c r="W7" i="11"/>
  <c r="W8" i="11"/>
  <c r="Y39" i="11"/>
  <c r="Y34" i="11"/>
  <c r="X34" i="11" s="1"/>
  <c r="Y35" i="11"/>
  <c r="Y36" i="11"/>
  <c r="Y37" i="11"/>
  <c r="Y38" i="11"/>
  <c r="X38" i="11" s="1"/>
  <c r="Y31" i="11"/>
  <c r="Y27" i="11"/>
  <c r="Y28" i="11"/>
  <c r="Y29" i="11"/>
  <c r="Y30" i="11"/>
  <c r="X30" i="11" s="1"/>
  <c r="Y26" i="11"/>
  <c r="X26" i="11" s="1"/>
  <c r="Y23" i="11"/>
  <c r="X25" i="11"/>
  <c r="Y9" i="11"/>
  <c r="X9" i="11" s="1"/>
  <c r="Y32" i="11"/>
  <c r="X32" i="11" s="1"/>
  <c r="P31" i="11"/>
  <c r="O31" i="11"/>
  <c r="N31" i="11"/>
  <c r="L31" i="11"/>
  <c r="J31" i="11"/>
  <c r="K31" i="11" s="1"/>
  <c r="P30" i="11"/>
  <c r="N30" i="11"/>
  <c r="O30" i="11" s="1"/>
  <c r="L30" i="11"/>
  <c r="K30" i="11"/>
  <c r="J30" i="11"/>
  <c r="X29" i="11"/>
  <c r="P29" i="11"/>
  <c r="N29" i="11"/>
  <c r="O29" i="11" s="1"/>
  <c r="L29" i="11"/>
  <c r="J29" i="11"/>
  <c r="K29" i="11" s="1"/>
  <c r="X28" i="11"/>
  <c r="P28" i="11"/>
  <c r="N28" i="11"/>
  <c r="L28" i="11"/>
  <c r="J28" i="11"/>
  <c r="K28" i="11" s="1"/>
  <c r="X27" i="11"/>
  <c r="P27" i="11"/>
  <c r="O27" i="11"/>
  <c r="N27" i="11"/>
  <c r="L27" i="11"/>
  <c r="J27" i="11"/>
  <c r="K27" i="11" s="1"/>
  <c r="P26" i="11"/>
  <c r="N26" i="11"/>
  <c r="O26" i="11" s="1"/>
  <c r="L26" i="11"/>
  <c r="K26" i="11"/>
  <c r="J26" i="11"/>
  <c r="P25" i="11"/>
  <c r="N25" i="11"/>
  <c r="O25" i="11" s="1"/>
  <c r="L25" i="11"/>
  <c r="J25" i="11"/>
  <c r="K25" i="11" s="1"/>
  <c r="Y24" i="11"/>
  <c r="X24" i="11" s="1"/>
  <c r="Y7" i="11"/>
  <c r="T49" i="11"/>
  <c r="Y42" i="11"/>
  <c r="X42" i="11"/>
  <c r="P42" i="11"/>
  <c r="N42" i="11"/>
  <c r="O42" i="11" s="1"/>
  <c r="L42" i="11"/>
  <c r="K42" i="11"/>
  <c r="J42" i="11"/>
  <c r="Y41" i="11"/>
  <c r="X41" i="11" s="1"/>
  <c r="P41" i="11"/>
  <c r="N41" i="11"/>
  <c r="O41" i="11" s="1"/>
  <c r="L41" i="11"/>
  <c r="J41" i="11"/>
  <c r="K41" i="11" s="1"/>
  <c r="Y40" i="11"/>
  <c r="X40" i="11" s="1"/>
  <c r="P39" i="11"/>
  <c r="N39" i="11"/>
  <c r="O39" i="11" s="1"/>
  <c r="L39" i="11"/>
  <c r="J39" i="11"/>
  <c r="K39" i="11" s="1"/>
  <c r="P38" i="11"/>
  <c r="Q38" i="11" s="1"/>
  <c r="N38" i="11"/>
  <c r="O38" i="11" s="1"/>
  <c r="L38" i="11"/>
  <c r="J38" i="11"/>
  <c r="K38" i="11" s="1"/>
  <c r="X37" i="11"/>
  <c r="P37" i="11"/>
  <c r="N37" i="11"/>
  <c r="O37" i="11" s="1"/>
  <c r="L37" i="11"/>
  <c r="J37" i="11"/>
  <c r="K37" i="11" s="1"/>
  <c r="X36" i="11"/>
  <c r="P36" i="11"/>
  <c r="N36" i="11"/>
  <c r="O36" i="11" s="1"/>
  <c r="L36" i="11"/>
  <c r="J36" i="11"/>
  <c r="K36" i="11" s="1"/>
  <c r="X35" i="11"/>
  <c r="P35" i="11"/>
  <c r="N35" i="11"/>
  <c r="O35" i="11" s="1"/>
  <c r="L35" i="11"/>
  <c r="J35" i="11"/>
  <c r="K35" i="11" s="1"/>
  <c r="P34" i="11"/>
  <c r="N34" i="11"/>
  <c r="O34" i="11" s="1"/>
  <c r="L34" i="11"/>
  <c r="J34" i="11"/>
  <c r="K34" i="11" s="1"/>
  <c r="P33" i="11"/>
  <c r="N33" i="11"/>
  <c r="L33" i="11"/>
  <c r="J33" i="11"/>
  <c r="K33" i="11" s="1"/>
  <c r="P23" i="11"/>
  <c r="N23" i="11"/>
  <c r="O23" i="11" s="1"/>
  <c r="L23" i="11"/>
  <c r="J23" i="11"/>
  <c r="K23" i="11" s="1"/>
  <c r="Y22" i="11"/>
  <c r="X22" i="11" s="1"/>
  <c r="P22" i="11"/>
  <c r="N22" i="11"/>
  <c r="O22" i="11" s="1"/>
  <c r="L22" i="11"/>
  <c r="J22" i="11"/>
  <c r="K22" i="11" s="1"/>
  <c r="Y21" i="11"/>
  <c r="X21" i="11" s="1"/>
  <c r="P21" i="11"/>
  <c r="N21" i="11"/>
  <c r="O21" i="11" s="1"/>
  <c r="L21" i="11"/>
  <c r="J21" i="11"/>
  <c r="K21" i="11" s="1"/>
  <c r="Y20" i="11"/>
  <c r="X20" i="11" s="1"/>
  <c r="P20" i="11"/>
  <c r="N20" i="11"/>
  <c r="O20" i="11" s="1"/>
  <c r="L20" i="11"/>
  <c r="J20" i="11"/>
  <c r="K20" i="11" s="1"/>
  <c r="Y19" i="11"/>
  <c r="X19" i="11" s="1"/>
  <c r="P19" i="11"/>
  <c r="N19" i="11"/>
  <c r="O19" i="11" s="1"/>
  <c r="L19" i="11"/>
  <c r="J19" i="11"/>
  <c r="K19" i="11" s="1"/>
  <c r="M19" i="11" s="1"/>
  <c r="Y18" i="11"/>
  <c r="X18" i="11" s="1"/>
  <c r="P18" i="11"/>
  <c r="N18" i="11"/>
  <c r="O18" i="11" s="1"/>
  <c r="Q18" i="11" s="1"/>
  <c r="L18" i="11"/>
  <c r="J18" i="11"/>
  <c r="K18" i="11" s="1"/>
  <c r="Y17" i="11"/>
  <c r="X17" i="11" s="1"/>
  <c r="P17" i="11"/>
  <c r="N17" i="11"/>
  <c r="L17" i="11"/>
  <c r="J17" i="11"/>
  <c r="K17" i="11" s="1"/>
  <c r="M17" i="11" s="1"/>
  <c r="Y16" i="11"/>
  <c r="X16" i="11" s="1"/>
  <c r="W16" i="11"/>
  <c r="Y15" i="11"/>
  <c r="P15" i="11"/>
  <c r="N15" i="11"/>
  <c r="O15" i="11" s="1"/>
  <c r="L15" i="11"/>
  <c r="J15" i="11"/>
  <c r="K15" i="11" s="1"/>
  <c r="Y14" i="11"/>
  <c r="X14" i="11" s="1"/>
  <c r="O14" i="11"/>
  <c r="N14" i="11"/>
  <c r="L14" i="11"/>
  <c r="J14" i="11"/>
  <c r="K14" i="11" s="1"/>
  <c r="Y13" i="11"/>
  <c r="X13" i="11" s="1"/>
  <c r="N13" i="11"/>
  <c r="O13" i="11" s="1"/>
  <c r="Q13" i="11" s="1"/>
  <c r="L13" i="11"/>
  <c r="J13" i="11"/>
  <c r="K13" i="11" s="1"/>
  <c r="Y12" i="11"/>
  <c r="X12" i="11" s="1"/>
  <c r="N12" i="11"/>
  <c r="O12" i="11" s="1"/>
  <c r="Q12" i="11" s="1"/>
  <c r="L12" i="11"/>
  <c r="J12" i="11"/>
  <c r="K12" i="11" s="1"/>
  <c r="Y11" i="11"/>
  <c r="X11" i="11" s="1"/>
  <c r="N11" i="11"/>
  <c r="O11" i="11" s="1"/>
  <c r="Q11" i="11" s="1"/>
  <c r="L11" i="11"/>
  <c r="J11" i="11"/>
  <c r="K11" i="11" s="1"/>
  <c r="Y10" i="11"/>
  <c r="X10" i="11" s="1"/>
  <c r="N10" i="11"/>
  <c r="O10" i="11" s="1"/>
  <c r="Q10" i="11" s="1"/>
  <c r="L10" i="11"/>
  <c r="J10" i="11"/>
  <c r="K10" i="11" s="1"/>
  <c r="P9" i="11"/>
  <c r="N9" i="11"/>
  <c r="O9" i="11" s="1"/>
  <c r="L9" i="11"/>
  <c r="J9" i="11"/>
  <c r="K9" i="11" s="1"/>
  <c r="Y8" i="11"/>
  <c r="X8" i="11"/>
  <c r="P7" i="11"/>
  <c r="N7" i="11"/>
  <c r="N8" i="11" s="1"/>
  <c r="L7" i="11"/>
  <c r="J7" i="11"/>
  <c r="K7" i="11" s="1"/>
  <c r="Y34" i="10"/>
  <c r="X34" i="10"/>
  <c r="W24" i="10"/>
  <c r="W32" i="10"/>
  <c r="Y26" i="10"/>
  <c r="X26" i="10"/>
  <c r="W22" i="10"/>
  <c r="Y18" i="10"/>
  <c r="X18" i="10"/>
  <c r="W16" i="10"/>
  <c r="X10" i="10"/>
  <c r="Y10" i="10"/>
  <c r="W8" i="10"/>
  <c r="W7" i="10"/>
  <c r="Y8" i="10"/>
  <c r="Y9" i="10"/>
  <c r="X9" i="10" s="1"/>
  <c r="Y11" i="10"/>
  <c r="X11" i="10" s="1"/>
  <c r="Y12" i="10"/>
  <c r="Y13" i="10"/>
  <c r="X13" i="10" s="1"/>
  <c r="Y14" i="10"/>
  <c r="X14" i="10" s="1"/>
  <c r="Y15" i="10"/>
  <c r="Y16" i="10"/>
  <c r="Y17" i="10"/>
  <c r="X17" i="10" s="1"/>
  <c r="Y19" i="10"/>
  <c r="Y20" i="10"/>
  <c r="Y21" i="10"/>
  <c r="X21" i="10" s="1"/>
  <c r="Y22" i="10"/>
  <c r="Y23" i="10"/>
  <c r="Y24" i="10"/>
  <c r="Y25" i="10"/>
  <c r="X25" i="10" s="1"/>
  <c r="Y27" i="10"/>
  <c r="Y28" i="10"/>
  <c r="Y29" i="10"/>
  <c r="X29" i="10" s="1"/>
  <c r="Y30" i="10"/>
  <c r="Y31" i="10"/>
  <c r="Y32" i="10"/>
  <c r="Y33" i="10"/>
  <c r="X33" i="10" s="1"/>
  <c r="Y35" i="10"/>
  <c r="Y36" i="10"/>
  <c r="Y37" i="10"/>
  <c r="X37" i="10" s="1"/>
  <c r="Y38" i="10"/>
  <c r="Y39" i="10"/>
  <c r="X8" i="10"/>
  <c r="X12" i="10"/>
  <c r="X15" i="10"/>
  <c r="X16" i="10"/>
  <c r="X19" i="10"/>
  <c r="X20" i="10"/>
  <c r="X22" i="10"/>
  <c r="X23" i="10"/>
  <c r="X24" i="10"/>
  <c r="X27" i="10"/>
  <c r="X28" i="10"/>
  <c r="X30" i="10"/>
  <c r="X31" i="10"/>
  <c r="X32" i="10"/>
  <c r="X35" i="10"/>
  <c r="X36" i="10"/>
  <c r="X38" i="10"/>
  <c r="X39" i="10"/>
  <c r="X7" i="10"/>
  <c r="W9" i="10"/>
  <c r="W10" i="10"/>
  <c r="W11" i="10"/>
  <c r="W12" i="10"/>
  <c r="W13" i="10"/>
  <c r="W14" i="10"/>
  <c r="W15" i="10"/>
  <c r="W17" i="10"/>
  <c r="W18" i="10"/>
  <c r="W19" i="10"/>
  <c r="W20" i="10"/>
  <c r="W21" i="10"/>
  <c r="W23" i="10"/>
  <c r="W25" i="10"/>
  <c r="W26" i="10"/>
  <c r="W27" i="10"/>
  <c r="W28" i="10"/>
  <c r="W29" i="10"/>
  <c r="W30" i="10"/>
  <c r="W31" i="10"/>
  <c r="W33" i="10"/>
  <c r="W34" i="10"/>
  <c r="W35" i="10"/>
  <c r="W36" i="10"/>
  <c r="W37" i="10"/>
  <c r="W38" i="10"/>
  <c r="W39" i="10"/>
  <c r="Y7" i="10"/>
  <c r="X37" i="9"/>
  <c r="X29" i="9"/>
  <c r="X10" i="9"/>
  <c r="X11" i="9"/>
  <c r="X16" i="9"/>
  <c r="X17" i="9"/>
  <c r="X18" i="9"/>
  <c r="X22" i="9"/>
  <c r="X23" i="9"/>
  <c r="X24" i="9"/>
  <c r="X25" i="9"/>
  <c r="X26" i="9"/>
  <c r="X27" i="9"/>
  <c r="X30" i="9"/>
  <c r="X31" i="9"/>
  <c r="X32" i="9"/>
  <c r="X33" i="9"/>
  <c r="X34" i="9"/>
  <c r="X36" i="9"/>
  <c r="X38" i="9"/>
  <c r="X39" i="9"/>
  <c r="X40" i="9"/>
  <c r="X41" i="9"/>
  <c r="W35" i="9"/>
  <c r="W27" i="9"/>
  <c r="W19" i="9"/>
  <c r="W11" i="9"/>
  <c r="W8" i="9"/>
  <c r="W9" i="9"/>
  <c r="W10" i="9"/>
  <c r="W12" i="9"/>
  <c r="W13" i="9"/>
  <c r="W14" i="9"/>
  <c r="W15" i="9"/>
  <c r="W16" i="9"/>
  <c r="W17" i="9"/>
  <c r="W18" i="9"/>
  <c r="W20" i="9"/>
  <c r="W21" i="9"/>
  <c r="W22" i="9"/>
  <c r="W23" i="9"/>
  <c r="W24" i="9"/>
  <c r="W25" i="9"/>
  <c r="W26" i="9"/>
  <c r="W28" i="9"/>
  <c r="W29" i="9"/>
  <c r="W30" i="9"/>
  <c r="W31" i="9"/>
  <c r="W32" i="9"/>
  <c r="W33" i="9"/>
  <c r="W34" i="9"/>
  <c r="W36" i="9"/>
  <c r="W37" i="9"/>
  <c r="W38" i="9"/>
  <c r="W39" i="9"/>
  <c r="W40" i="9"/>
  <c r="W41" i="9"/>
  <c r="W7" i="9"/>
  <c r="Y37" i="9"/>
  <c r="Y29" i="9"/>
  <c r="Y8" i="9"/>
  <c r="X8" i="9" s="1"/>
  <c r="Y9" i="9"/>
  <c r="X9" i="9" s="1"/>
  <c r="Y10" i="9"/>
  <c r="Y11" i="9"/>
  <c r="Y12" i="9"/>
  <c r="X12" i="9" s="1"/>
  <c r="Y14" i="9"/>
  <c r="X14" i="9" s="1"/>
  <c r="Y15" i="9"/>
  <c r="X15" i="9" s="1"/>
  <c r="Y16" i="9"/>
  <c r="Y17" i="9"/>
  <c r="Y18" i="9"/>
  <c r="Y19" i="9"/>
  <c r="Y20" i="9"/>
  <c r="X20" i="9" s="1"/>
  <c r="Y22" i="9"/>
  <c r="Y23" i="9"/>
  <c r="Y24" i="9"/>
  <c r="Y25" i="9"/>
  <c r="Y26" i="9"/>
  <c r="Y27" i="9"/>
  <c r="Y28" i="9"/>
  <c r="X28" i="9" s="1"/>
  <c r="Y30" i="9"/>
  <c r="Y31" i="9"/>
  <c r="Y32" i="9"/>
  <c r="Y33" i="9"/>
  <c r="Y34" i="9"/>
  <c r="Y35" i="9"/>
  <c r="Y36" i="9"/>
  <c r="Y38" i="9"/>
  <c r="Y39" i="9"/>
  <c r="Y40" i="9"/>
  <c r="Y41" i="9"/>
  <c r="N40" i="10"/>
  <c r="O40" i="10"/>
  <c r="P40" i="10"/>
  <c r="Q40" i="10"/>
  <c r="R40" i="10"/>
  <c r="M40" i="10"/>
  <c r="N33" i="10"/>
  <c r="O33" i="10"/>
  <c r="P33" i="10"/>
  <c r="Q33" i="10"/>
  <c r="R33" i="10"/>
  <c r="M33" i="10"/>
  <c r="N25" i="10"/>
  <c r="O25" i="10"/>
  <c r="P25" i="10"/>
  <c r="Q25" i="10"/>
  <c r="R25" i="10"/>
  <c r="M25" i="10"/>
  <c r="N9" i="10"/>
  <c r="P9" i="10"/>
  <c r="M9" i="10"/>
  <c r="T46" i="10"/>
  <c r="P39" i="10"/>
  <c r="O39" i="10"/>
  <c r="Q39" i="10" s="1"/>
  <c r="N39" i="10"/>
  <c r="L39" i="10"/>
  <c r="K39" i="10"/>
  <c r="M39" i="10" s="1"/>
  <c r="J39" i="10"/>
  <c r="P38" i="10"/>
  <c r="O38" i="10"/>
  <c r="Q38" i="10" s="1"/>
  <c r="N38" i="10"/>
  <c r="L38" i="10"/>
  <c r="K38" i="10"/>
  <c r="M38" i="10" s="1"/>
  <c r="J38" i="10"/>
  <c r="P37" i="10"/>
  <c r="O37" i="10"/>
  <c r="Q37" i="10" s="1"/>
  <c r="N37" i="10"/>
  <c r="L37" i="10"/>
  <c r="K37" i="10"/>
  <c r="M37" i="10" s="1"/>
  <c r="J37" i="10"/>
  <c r="P36" i="10"/>
  <c r="O36" i="10"/>
  <c r="Q36" i="10" s="1"/>
  <c r="N36" i="10"/>
  <c r="L36" i="10"/>
  <c r="K36" i="10"/>
  <c r="M36" i="10" s="1"/>
  <c r="J36" i="10"/>
  <c r="P35" i="10"/>
  <c r="O35" i="10"/>
  <c r="Q35" i="10" s="1"/>
  <c r="N35" i="10"/>
  <c r="L35" i="10"/>
  <c r="K35" i="10"/>
  <c r="M35" i="10" s="1"/>
  <c r="J35" i="10"/>
  <c r="P34" i="10"/>
  <c r="O34" i="10"/>
  <c r="Q34" i="10" s="1"/>
  <c r="N34" i="10"/>
  <c r="L34" i="10"/>
  <c r="K34" i="10"/>
  <c r="M34" i="10" s="1"/>
  <c r="J34" i="10"/>
  <c r="Q32" i="10"/>
  <c r="P32" i="10"/>
  <c r="O32" i="10"/>
  <c r="N32" i="10"/>
  <c r="M32" i="10"/>
  <c r="R32" i="10" s="1"/>
  <c r="L32" i="10"/>
  <c r="K32" i="10"/>
  <c r="J32" i="10"/>
  <c r="Q31" i="10"/>
  <c r="P31" i="10"/>
  <c r="O31" i="10"/>
  <c r="N31" i="10"/>
  <c r="M31" i="10"/>
  <c r="R31" i="10" s="1"/>
  <c r="L31" i="10"/>
  <c r="K31" i="10"/>
  <c r="J31" i="10"/>
  <c r="Q30" i="10"/>
  <c r="P30" i="10"/>
  <c r="O30" i="10"/>
  <c r="N30" i="10"/>
  <c r="M30" i="10"/>
  <c r="R30" i="10" s="1"/>
  <c r="L30" i="10"/>
  <c r="K30" i="10"/>
  <c r="J30" i="10"/>
  <c r="Q29" i="10"/>
  <c r="P29" i="10"/>
  <c r="O29" i="10"/>
  <c r="N29" i="10"/>
  <c r="M29" i="10"/>
  <c r="R29" i="10" s="1"/>
  <c r="L29" i="10"/>
  <c r="K29" i="10"/>
  <c r="J29" i="10"/>
  <c r="Q28" i="10"/>
  <c r="P28" i="10"/>
  <c r="O28" i="10"/>
  <c r="N28" i="10"/>
  <c r="M28" i="10"/>
  <c r="R28" i="10" s="1"/>
  <c r="L28" i="10"/>
  <c r="K28" i="10"/>
  <c r="J28" i="10"/>
  <c r="Q27" i="10"/>
  <c r="P27" i="10"/>
  <c r="O27" i="10"/>
  <c r="N27" i="10"/>
  <c r="M27" i="10"/>
  <c r="R27" i="10" s="1"/>
  <c r="L27" i="10"/>
  <c r="K27" i="10"/>
  <c r="J27" i="10"/>
  <c r="Q26" i="10"/>
  <c r="P26" i="10"/>
  <c r="O26" i="10"/>
  <c r="N26" i="10"/>
  <c r="M26" i="10"/>
  <c r="L26" i="10"/>
  <c r="K26" i="10"/>
  <c r="J26" i="10"/>
  <c r="P24" i="10"/>
  <c r="O24" i="10"/>
  <c r="Q24" i="10" s="1"/>
  <c r="N24" i="10"/>
  <c r="L24" i="10"/>
  <c r="K24" i="10"/>
  <c r="M24" i="10" s="1"/>
  <c r="R24" i="10" s="1"/>
  <c r="J24" i="10"/>
  <c r="P23" i="10"/>
  <c r="O23" i="10"/>
  <c r="Q23" i="10" s="1"/>
  <c r="N23" i="10"/>
  <c r="L23" i="10"/>
  <c r="K23" i="10"/>
  <c r="M23" i="10" s="1"/>
  <c r="R23" i="10" s="1"/>
  <c r="J23" i="10"/>
  <c r="P22" i="10"/>
  <c r="O22" i="10"/>
  <c r="Q22" i="10" s="1"/>
  <c r="N22" i="10"/>
  <c r="L22" i="10"/>
  <c r="K22" i="10"/>
  <c r="M22" i="10" s="1"/>
  <c r="R22" i="10" s="1"/>
  <c r="J22" i="10"/>
  <c r="P21" i="10"/>
  <c r="O21" i="10"/>
  <c r="Q21" i="10" s="1"/>
  <c r="N21" i="10"/>
  <c r="L21" i="10"/>
  <c r="K21" i="10"/>
  <c r="M21" i="10" s="1"/>
  <c r="R21" i="10" s="1"/>
  <c r="J21" i="10"/>
  <c r="P20" i="10"/>
  <c r="O20" i="10"/>
  <c r="Q20" i="10" s="1"/>
  <c r="N20" i="10"/>
  <c r="L20" i="10"/>
  <c r="K20" i="10"/>
  <c r="M20" i="10" s="1"/>
  <c r="R20" i="10" s="1"/>
  <c r="J20" i="10"/>
  <c r="P19" i="10"/>
  <c r="O19" i="10"/>
  <c r="Q19" i="10" s="1"/>
  <c r="N19" i="10"/>
  <c r="L19" i="10"/>
  <c r="K19" i="10"/>
  <c r="M19" i="10" s="1"/>
  <c r="R19" i="10" s="1"/>
  <c r="J19" i="10"/>
  <c r="P18" i="10"/>
  <c r="O18" i="10"/>
  <c r="Q18" i="10" s="1"/>
  <c r="N18" i="10"/>
  <c r="L18" i="10"/>
  <c r="K18" i="10"/>
  <c r="M18" i="10" s="1"/>
  <c r="J18" i="10"/>
  <c r="Q16" i="10"/>
  <c r="P16" i="10"/>
  <c r="O16" i="10"/>
  <c r="N16" i="10"/>
  <c r="M16" i="10"/>
  <c r="R16" i="10" s="1"/>
  <c r="L16" i="10"/>
  <c r="K16" i="10"/>
  <c r="J16" i="10"/>
  <c r="Q15" i="10"/>
  <c r="P15" i="10"/>
  <c r="O15" i="10"/>
  <c r="N15" i="10"/>
  <c r="M15" i="10"/>
  <c r="R15" i="10" s="1"/>
  <c r="L15" i="10"/>
  <c r="K15" i="10"/>
  <c r="J15" i="10"/>
  <c r="N14" i="10"/>
  <c r="O14" i="10" s="1"/>
  <c r="L14" i="10"/>
  <c r="J14" i="10"/>
  <c r="K14" i="10" s="1"/>
  <c r="O13" i="10"/>
  <c r="Q13" i="10" s="1"/>
  <c r="N13" i="10"/>
  <c r="L13" i="10"/>
  <c r="K13" i="10"/>
  <c r="M13" i="10" s="1"/>
  <c r="J13" i="10"/>
  <c r="N12" i="10"/>
  <c r="O12" i="10" s="1"/>
  <c r="Q12" i="10" s="1"/>
  <c r="L12" i="10"/>
  <c r="M12" i="10" s="1"/>
  <c r="R12" i="10" s="1"/>
  <c r="J12" i="10"/>
  <c r="K12" i="10" s="1"/>
  <c r="O11" i="10"/>
  <c r="Q11" i="10" s="1"/>
  <c r="N11" i="10"/>
  <c r="M11" i="10"/>
  <c r="L11" i="10"/>
  <c r="K11" i="10"/>
  <c r="J11" i="10"/>
  <c r="P10" i="10"/>
  <c r="P17" i="10" s="1"/>
  <c r="O10" i="10"/>
  <c r="N10" i="10"/>
  <c r="N17" i="10" s="1"/>
  <c r="M10" i="10"/>
  <c r="M17" i="10" s="1"/>
  <c r="L10" i="10"/>
  <c r="K10" i="10"/>
  <c r="J10" i="10"/>
  <c r="P8" i="10"/>
  <c r="N8" i="10"/>
  <c r="O8" i="10" s="1"/>
  <c r="Q8" i="10" s="1"/>
  <c r="L8" i="10"/>
  <c r="K8" i="10"/>
  <c r="M8" i="10" s="1"/>
  <c r="J8" i="10"/>
  <c r="P7" i="10"/>
  <c r="N7" i="10"/>
  <c r="O7" i="10" s="1"/>
  <c r="L7" i="10"/>
  <c r="K7" i="10"/>
  <c r="M7" i="10" s="1"/>
  <c r="J7" i="10"/>
  <c r="Y41" i="17" l="1"/>
  <c r="Y43" i="16"/>
  <c r="Q10" i="10"/>
  <c r="O17" i="10"/>
  <c r="R10" i="10"/>
  <c r="R8" i="20"/>
  <c r="M37" i="20"/>
  <c r="Q30" i="20"/>
  <c r="Q37" i="20" s="1"/>
  <c r="M21" i="20"/>
  <c r="M29" i="20"/>
  <c r="R33" i="20"/>
  <c r="R15" i="20"/>
  <c r="Q13" i="20"/>
  <c r="M45" i="20" s="1"/>
  <c r="M47" i="20" s="1"/>
  <c r="M48" i="20" s="1"/>
  <c r="O13" i="20"/>
  <c r="O42" i="20"/>
  <c r="O29" i="20"/>
  <c r="R35" i="20"/>
  <c r="R36" i="20"/>
  <c r="Q22" i="20"/>
  <c r="M42" i="20"/>
  <c r="R31" i="20"/>
  <c r="Q14" i="20"/>
  <c r="O21" i="20"/>
  <c r="X42" i="20"/>
  <c r="R13" i="20"/>
  <c r="M19" i="19"/>
  <c r="M37" i="19"/>
  <c r="Q38" i="19"/>
  <c r="N40" i="19"/>
  <c r="M38" i="19"/>
  <c r="Q39" i="19"/>
  <c r="M36" i="19"/>
  <c r="Q37" i="19"/>
  <c r="R37" i="19" s="1"/>
  <c r="M9" i="19"/>
  <c r="Q10" i="19"/>
  <c r="P40" i="19"/>
  <c r="M39" i="19"/>
  <c r="R39" i="19" s="1"/>
  <c r="Q41" i="19"/>
  <c r="M41" i="19"/>
  <c r="Q36" i="19"/>
  <c r="Y42" i="19"/>
  <c r="M11" i="19"/>
  <c r="R11" i="19" s="1"/>
  <c r="Q15" i="19"/>
  <c r="N16" i="19"/>
  <c r="Q11" i="19"/>
  <c r="M15" i="19"/>
  <c r="M26" i="19"/>
  <c r="Q27" i="19"/>
  <c r="M28" i="19"/>
  <c r="O9" i="19"/>
  <c r="Q9" i="19" s="1"/>
  <c r="Q16" i="19" s="1"/>
  <c r="M10" i="19"/>
  <c r="M14" i="19"/>
  <c r="R14" i="19" s="1"/>
  <c r="P24" i="19"/>
  <c r="Q34" i="19"/>
  <c r="P16" i="19"/>
  <c r="Q21" i="19"/>
  <c r="M22" i="19"/>
  <c r="R22" i="19" s="1"/>
  <c r="M30" i="19"/>
  <c r="R30" i="19" s="1"/>
  <c r="M12" i="19"/>
  <c r="M33" i="19"/>
  <c r="M40" i="19" s="1"/>
  <c r="M25" i="19"/>
  <c r="M42" i="19" s="1"/>
  <c r="Q26" i="19"/>
  <c r="R26" i="19" s="1"/>
  <c r="M27" i="19"/>
  <c r="Q28" i="19"/>
  <c r="R28" i="19" s="1"/>
  <c r="O25" i="19"/>
  <c r="M34" i="19"/>
  <c r="R34" i="19" s="1"/>
  <c r="Q35" i="19"/>
  <c r="Q31" i="19"/>
  <c r="X31" i="19" s="1"/>
  <c r="P32" i="19"/>
  <c r="M35" i="19"/>
  <c r="Q7" i="19"/>
  <c r="X7" i="19" s="1"/>
  <c r="X42" i="19" s="1"/>
  <c r="N24" i="19"/>
  <c r="Q18" i="19"/>
  <c r="M20" i="19"/>
  <c r="Q23" i="19"/>
  <c r="X23" i="19" s="1"/>
  <c r="Q33" i="19"/>
  <c r="M7" i="19"/>
  <c r="R7" i="19" s="1"/>
  <c r="R9" i="19"/>
  <c r="R10" i="19"/>
  <c r="R13" i="19"/>
  <c r="R15" i="19"/>
  <c r="M18" i="19"/>
  <c r="Q20" i="19"/>
  <c r="M21" i="19"/>
  <c r="M23" i="19"/>
  <c r="R23" i="19" s="1"/>
  <c r="M17" i="19"/>
  <c r="Q19" i="19"/>
  <c r="R19" i="19" s="1"/>
  <c r="Q29" i="19"/>
  <c r="X15" i="19"/>
  <c r="Q8" i="19"/>
  <c r="O17" i="19"/>
  <c r="O24" i="19" s="1"/>
  <c r="N32" i="19"/>
  <c r="O8" i="19"/>
  <c r="Q17" i="19"/>
  <c r="N42" i="18"/>
  <c r="M29" i="18"/>
  <c r="M41" i="18"/>
  <c r="M7" i="18"/>
  <c r="Q8" i="18"/>
  <c r="M9" i="18"/>
  <c r="Q32" i="18"/>
  <c r="M33" i="18"/>
  <c r="R33" i="18" s="1"/>
  <c r="Q29" i="18"/>
  <c r="M30" i="18"/>
  <c r="W42" i="18"/>
  <c r="Q25" i="18"/>
  <c r="M28" i="18"/>
  <c r="P42" i="18"/>
  <c r="M32" i="18"/>
  <c r="R32" i="18" s="1"/>
  <c r="O28" i="18"/>
  <c r="O35" i="18" s="1"/>
  <c r="Q36" i="18"/>
  <c r="P11" i="18"/>
  <c r="P19" i="18"/>
  <c r="Q30" i="18"/>
  <c r="M31" i="18"/>
  <c r="R31" i="18" s="1"/>
  <c r="Q34" i="18"/>
  <c r="X34" i="18" s="1"/>
  <c r="N35" i="18"/>
  <c r="M13" i="18"/>
  <c r="Q14" i="18"/>
  <c r="M15" i="18"/>
  <c r="Q16" i="18"/>
  <c r="M17" i="18"/>
  <c r="Q18" i="18"/>
  <c r="X18" i="18" s="1"/>
  <c r="M12" i="18"/>
  <c r="M14" i="18"/>
  <c r="Q15" i="18"/>
  <c r="M16" i="18"/>
  <c r="Q17" i="18"/>
  <c r="M18" i="18"/>
  <c r="Q10" i="18"/>
  <c r="X10" i="18" s="1"/>
  <c r="O12" i="18"/>
  <c r="O19" i="18" s="1"/>
  <c r="Q13" i="18"/>
  <c r="P27" i="18"/>
  <c r="M23" i="18"/>
  <c r="Q24" i="18"/>
  <c r="P35" i="18"/>
  <c r="M22" i="18"/>
  <c r="Q23" i="18"/>
  <c r="M20" i="18"/>
  <c r="Q21" i="18"/>
  <c r="M24" i="18"/>
  <c r="M25" i="18"/>
  <c r="M36" i="18"/>
  <c r="N11" i="18"/>
  <c r="Q7" i="18"/>
  <c r="M8" i="18"/>
  <c r="R8" i="18" s="1"/>
  <c r="Q9" i="18"/>
  <c r="Y9" i="18" s="1"/>
  <c r="M10" i="18"/>
  <c r="N27" i="18"/>
  <c r="M21" i="18"/>
  <c r="R21" i="18" s="1"/>
  <c r="Q22" i="18"/>
  <c r="M26" i="18"/>
  <c r="R29" i="18"/>
  <c r="R34" i="18"/>
  <c r="M37" i="18"/>
  <c r="Q41" i="18"/>
  <c r="R41" i="18" s="1"/>
  <c r="O27" i="18"/>
  <c r="Q26" i="18"/>
  <c r="X26" i="18" s="1"/>
  <c r="Q37" i="18"/>
  <c r="Q20" i="18"/>
  <c r="Q38" i="17"/>
  <c r="P13" i="17"/>
  <c r="P41" i="17"/>
  <c r="M36" i="17"/>
  <c r="M30" i="17"/>
  <c r="Q31" i="17"/>
  <c r="M32" i="17"/>
  <c r="Q33" i="17"/>
  <c r="M34" i="17"/>
  <c r="Q35" i="17"/>
  <c r="R38" i="17"/>
  <c r="X36" i="17"/>
  <c r="Q39" i="17"/>
  <c r="R40" i="17"/>
  <c r="M37" i="17"/>
  <c r="R36" i="17"/>
  <c r="R39" i="17"/>
  <c r="M27" i="17"/>
  <c r="Q25" i="17"/>
  <c r="M23" i="17"/>
  <c r="R23" i="17" s="1"/>
  <c r="N13" i="17"/>
  <c r="M25" i="17"/>
  <c r="Q27" i="17"/>
  <c r="N41" i="17"/>
  <c r="M31" i="17"/>
  <c r="R31" i="17" s="1"/>
  <c r="Q32" i="17"/>
  <c r="R32" i="17" s="1"/>
  <c r="M33" i="17"/>
  <c r="R33" i="17" s="1"/>
  <c r="Q34" i="17"/>
  <c r="R34" i="17" s="1"/>
  <c r="M35" i="17"/>
  <c r="R35" i="17" s="1"/>
  <c r="M8" i="17"/>
  <c r="Q9" i="17"/>
  <c r="Q15" i="17"/>
  <c r="M18" i="17"/>
  <c r="Q19" i="17"/>
  <c r="N21" i="17"/>
  <c r="O7" i="17"/>
  <c r="O13" i="17" s="1"/>
  <c r="M9" i="17"/>
  <c r="Q10" i="17"/>
  <c r="M15" i="17"/>
  <c r="R15" i="17" s="1"/>
  <c r="Q16" i="17"/>
  <c r="M19" i="17"/>
  <c r="Q20" i="17"/>
  <c r="X20" i="17" s="1"/>
  <c r="M12" i="17"/>
  <c r="Q7" i="17"/>
  <c r="M10" i="17"/>
  <c r="Q11" i="17"/>
  <c r="O21" i="17"/>
  <c r="M16" i="17"/>
  <c r="R16" i="17" s="1"/>
  <c r="Q17" i="17"/>
  <c r="M20" i="17"/>
  <c r="N29" i="17"/>
  <c r="M14" i="17"/>
  <c r="M7" i="17"/>
  <c r="Q8" i="17"/>
  <c r="M11" i="17"/>
  <c r="Q12" i="17"/>
  <c r="X12" i="17" s="1"/>
  <c r="P21" i="17"/>
  <c r="M17" i="17"/>
  <c r="Q18" i="17"/>
  <c r="P29" i="17"/>
  <c r="M22" i="17"/>
  <c r="Q24" i="17"/>
  <c r="M26" i="17"/>
  <c r="Q28" i="17"/>
  <c r="X28" i="17" s="1"/>
  <c r="M24" i="17"/>
  <c r="Q26" i="17"/>
  <c r="M28" i="17"/>
  <c r="O22" i="17"/>
  <c r="O29" i="17" s="1"/>
  <c r="Q14" i="17"/>
  <c r="O30" i="17"/>
  <c r="O37" i="17" s="1"/>
  <c r="R39" i="16"/>
  <c r="M38" i="16"/>
  <c r="Q40" i="16"/>
  <c r="Q39" i="16"/>
  <c r="R42" i="16"/>
  <c r="O38" i="16"/>
  <c r="O41" i="16" s="1"/>
  <c r="Q38" i="16"/>
  <c r="O43" i="16"/>
  <c r="M43" i="16"/>
  <c r="N43" i="16"/>
  <c r="M19" i="16"/>
  <c r="R31" i="16"/>
  <c r="Q21" i="16"/>
  <c r="Q8" i="16"/>
  <c r="X8" i="16" s="1"/>
  <c r="M26" i="16"/>
  <c r="Q27" i="16"/>
  <c r="M28" i="16"/>
  <c r="Q29" i="16"/>
  <c r="M27" i="16"/>
  <c r="Q28" i="16"/>
  <c r="M29" i="16"/>
  <c r="M10" i="16"/>
  <c r="Q11" i="16"/>
  <c r="M14" i="16"/>
  <c r="N17" i="16"/>
  <c r="P33" i="16"/>
  <c r="M36" i="16"/>
  <c r="Q37" i="16"/>
  <c r="M11" i="16"/>
  <c r="Q12" i="16"/>
  <c r="M15" i="16"/>
  <c r="Q16" i="16"/>
  <c r="X16" i="16" s="1"/>
  <c r="M37" i="16"/>
  <c r="R37" i="16" s="1"/>
  <c r="Q15" i="16"/>
  <c r="R15" i="16" s="1"/>
  <c r="M12" i="16"/>
  <c r="Q13" i="16"/>
  <c r="M16" i="16"/>
  <c r="N33" i="16"/>
  <c r="M34" i="16"/>
  <c r="Q35" i="16"/>
  <c r="O17" i="16"/>
  <c r="N25" i="16"/>
  <c r="N9" i="16"/>
  <c r="M7" i="16"/>
  <c r="P17" i="16"/>
  <c r="M13" i="16"/>
  <c r="Q14" i="16"/>
  <c r="P25" i="16"/>
  <c r="M20" i="16"/>
  <c r="Q22" i="16"/>
  <c r="M24" i="16"/>
  <c r="O26" i="16"/>
  <c r="Q26" i="16" s="1"/>
  <c r="M35" i="16"/>
  <c r="Q36" i="16"/>
  <c r="Q7" i="16"/>
  <c r="M18" i="16"/>
  <c r="Q20" i="16"/>
  <c r="M22" i="16"/>
  <c r="R22" i="16" s="1"/>
  <c r="Q24" i="16"/>
  <c r="X24" i="16" s="1"/>
  <c r="M8" i="16"/>
  <c r="R8" i="16" s="1"/>
  <c r="Q19" i="16"/>
  <c r="M21" i="16"/>
  <c r="Q23" i="16"/>
  <c r="R23" i="16" s="1"/>
  <c r="R30" i="16"/>
  <c r="R32" i="16"/>
  <c r="R20" i="16"/>
  <c r="R24" i="16"/>
  <c r="X32" i="16"/>
  <c r="O18" i="16"/>
  <c r="O25" i="16" s="1"/>
  <c r="Q34" i="16"/>
  <c r="Q10" i="16"/>
  <c r="O9" i="16"/>
  <c r="N42" i="15"/>
  <c r="M9" i="15"/>
  <c r="Q8" i="15"/>
  <c r="O42" i="15"/>
  <c r="M8" i="15"/>
  <c r="M7" i="15"/>
  <c r="R8" i="15"/>
  <c r="Q7" i="15"/>
  <c r="Q9" i="15"/>
  <c r="M11" i="15"/>
  <c r="Q22" i="15"/>
  <c r="M24" i="15"/>
  <c r="X35" i="15"/>
  <c r="N20" i="15"/>
  <c r="N28" i="15"/>
  <c r="O13" i="15"/>
  <c r="O20" i="15"/>
  <c r="M15" i="15"/>
  <c r="Q41" i="15"/>
  <c r="P20" i="15"/>
  <c r="M16" i="15"/>
  <c r="Q17" i="15"/>
  <c r="M41" i="15"/>
  <c r="W42" i="15"/>
  <c r="M13" i="15"/>
  <c r="Q14" i="15"/>
  <c r="M17" i="15"/>
  <c r="R17" i="15" s="1"/>
  <c r="Q18" i="15"/>
  <c r="N36" i="15"/>
  <c r="Q16" i="15"/>
  <c r="R16" i="15" s="1"/>
  <c r="M19" i="15"/>
  <c r="M37" i="15"/>
  <c r="P28" i="15"/>
  <c r="N12" i="15"/>
  <c r="Q10" i="15"/>
  <c r="M14" i="15"/>
  <c r="Q15" i="15"/>
  <c r="M18" i="15"/>
  <c r="Q19" i="15"/>
  <c r="X19" i="15" s="1"/>
  <c r="M21" i="15"/>
  <c r="Q23" i="15"/>
  <c r="M25" i="15"/>
  <c r="P42" i="15"/>
  <c r="M10" i="15"/>
  <c r="M23" i="15"/>
  <c r="R23" i="15" s="1"/>
  <c r="Q25" i="15"/>
  <c r="M27" i="15"/>
  <c r="Q11" i="15"/>
  <c r="X11" i="15" s="1"/>
  <c r="M22" i="15"/>
  <c r="Q24" i="15"/>
  <c r="R24" i="15" s="1"/>
  <c r="M26" i="15"/>
  <c r="R26" i="15" s="1"/>
  <c r="R30" i="15"/>
  <c r="R32" i="15"/>
  <c r="R34" i="15"/>
  <c r="M36" i="15"/>
  <c r="Q27" i="15"/>
  <c r="X27" i="15" s="1"/>
  <c r="P12" i="15"/>
  <c r="O21" i="15"/>
  <c r="O28" i="15" s="1"/>
  <c r="Q37" i="15"/>
  <c r="Q13" i="15"/>
  <c r="O29" i="15"/>
  <c r="O12" i="15"/>
  <c r="Q21" i="15"/>
  <c r="M33" i="14"/>
  <c r="N30" i="14"/>
  <c r="M24" i="14"/>
  <c r="R24" i="14" s="1"/>
  <c r="Q25" i="14"/>
  <c r="M26" i="14"/>
  <c r="R26" i="14" s="1"/>
  <c r="Q27" i="14"/>
  <c r="M28" i="14"/>
  <c r="R28" i="14" s="1"/>
  <c r="Q29" i="14"/>
  <c r="X29" i="14" s="1"/>
  <c r="Q34" i="14"/>
  <c r="X34" i="14" s="1"/>
  <c r="Q35" i="14"/>
  <c r="M31" i="14"/>
  <c r="Q32" i="14"/>
  <c r="R32" i="14" s="1"/>
  <c r="M34" i="14"/>
  <c r="O14" i="14"/>
  <c r="P38" i="14"/>
  <c r="M35" i="14"/>
  <c r="R35" i="14" s="1"/>
  <c r="N22" i="14"/>
  <c r="Q33" i="14"/>
  <c r="R33" i="14" s="1"/>
  <c r="M36" i="14"/>
  <c r="R36" i="14" s="1"/>
  <c r="N41" i="14"/>
  <c r="M15" i="14"/>
  <c r="Q16" i="14"/>
  <c r="M19" i="14"/>
  <c r="Q20" i="14"/>
  <c r="N14" i="14"/>
  <c r="Q17" i="14"/>
  <c r="O18" i="14"/>
  <c r="O22" i="14" s="1"/>
  <c r="Q21" i="14"/>
  <c r="X21" i="14" s="1"/>
  <c r="O39" i="14"/>
  <c r="O41" i="14" s="1"/>
  <c r="P14" i="14"/>
  <c r="M12" i="14"/>
  <c r="R12" i="14" s="1"/>
  <c r="Q13" i="14"/>
  <c r="X13" i="14" s="1"/>
  <c r="M17" i="14"/>
  <c r="M21" i="14"/>
  <c r="R21" i="14" s="1"/>
  <c r="Q31" i="14"/>
  <c r="R31" i="14" s="1"/>
  <c r="P41" i="14"/>
  <c r="M40" i="14"/>
  <c r="R40" i="14" s="1"/>
  <c r="Q12" i="14"/>
  <c r="M16" i="14"/>
  <c r="M20" i="14"/>
  <c r="R20" i="14" s="1"/>
  <c r="M7" i="14"/>
  <c r="M13" i="14"/>
  <c r="W41" i="14"/>
  <c r="P22" i="14"/>
  <c r="M18" i="14"/>
  <c r="Q19" i="14"/>
  <c r="N38" i="14"/>
  <c r="M37" i="14"/>
  <c r="M39" i="14"/>
  <c r="Q40" i="14"/>
  <c r="R16" i="14"/>
  <c r="O38" i="14"/>
  <c r="Q37" i="14"/>
  <c r="R25" i="14"/>
  <c r="R27" i="14"/>
  <c r="R29" i="14"/>
  <c r="Q7" i="14"/>
  <c r="X7" i="14" s="1"/>
  <c r="O23" i="14"/>
  <c r="Q15" i="14"/>
  <c r="Q17" i="10"/>
  <c r="Q14" i="10"/>
  <c r="W42" i="13"/>
  <c r="M38" i="13"/>
  <c r="M7" i="13"/>
  <c r="P34" i="13"/>
  <c r="Q38" i="13"/>
  <c r="M37" i="13"/>
  <c r="R40" i="13"/>
  <c r="P42" i="13"/>
  <c r="R39" i="13"/>
  <c r="R38" i="13"/>
  <c r="Q37" i="13"/>
  <c r="N42" i="13"/>
  <c r="O10" i="13"/>
  <c r="M16" i="13"/>
  <c r="Q17" i="13"/>
  <c r="Y17" i="13" s="1"/>
  <c r="X17" i="13" s="1"/>
  <c r="P26" i="13"/>
  <c r="N10" i="13"/>
  <c r="M12" i="13"/>
  <c r="Q13" i="13"/>
  <c r="M14" i="13"/>
  <c r="Q15" i="13"/>
  <c r="Y15" i="13" s="1"/>
  <c r="X15" i="13" s="1"/>
  <c r="Q16" i="13"/>
  <c r="M17" i="13"/>
  <c r="Q22" i="13"/>
  <c r="M23" i="13"/>
  <c r="Q24" i="13"/>
  <c r="M25" i="13"/>
  <c r="Q8" i="13"/>
  <c r="M30" i="13"/>
  <c r="Q31" i="13"/>
  <c r="M36" i="13"/>
  <c r="M31" i="13"/>
  <c r="Q32" i="13"/>
  <c r="O35" i="13"/>
  <c r="O42" i="13" s="1"/>
  <c r="M9" i="13"/>
  <c r="P18" i="13"/>
  <c r="R17" i="13"/>
  <c r="N34" i="13"/>
  <c r="M28" i="13"/>
  <c r="Q29" i="13"/>
  <c r="M32" i="13"/>
  <c r="Q33" i="13"/>
  <c r="X33" i="13" s="1"/>
  <c r="M27" i="13"/>
  <c r="Q28" i="13"/>
  <c r="P10" i="13"/>
  <c r="M11" i="13"/>
  <c r="Q12" i="13"/>
  <c r="M13" i="13"/>
  <c r="R13" i="13" s="1"/>
  <c r="Q14" i="13"/>
  <c r="R14" i="13" s="1"/>
  <c r="M15" i="13"/>
  <c r="R15" i="13" s="1"/>
  <c r="M22" i="13"/>
  <c r="R22" i="13" s="1"/>
  <c r="Q23" i="13"/>
  <c r="M24" i="13"/>
  <c r="R24" i="13" s="1"/>
  <c r="Q25" i="13"/>
  <c r="R25" i="13" s="1"/>
  <c r="O27" i="13"/>
  <c r="O34" i="13" s="1"/>
  <c r="M29" i="13"/>
  <c r="R29" i="13" s="1"/>
  <c r="Q30" i="13"/>
  <c r="M33" i="13"/>
  <c r="M35" i="13"/>
  <c r="Q36" i="13"/>
  <c r="M8" i="13"/>
  <c r="Q9" i="13"/>
  <c r="X9" i="13" s="1"/>
  <c r="R20" i="13"/>
  <c r="R21" i="13"/>
  <c r="N18" i="13"/>
  <c r="O11" i="13"/>
  <c r="Q7" i="13"/>
  <c r="O19" i="13"/>
  <c r="Q35" i="13"/>
  <c r="Q27" i="13"/>
  <c r="M19" i="12"/>
  <c r="R19" i="12" s="1"/>
  <c r="N20" i="12"/>
  <c r="Q22" i="12"/>
  <c r="M9" i="12"/>
  <c r="M18" i="12"/>
  <c r="M20" i="12" s="1"/>
  <c r="Q13" i="12"/>
  <c r="M14" i="12"/>
  <c r="M16" i="12"/>
  <c r="Q17" i="12"/>
  <c r="Q19" i="12"/>
  <c r="M33" i="12"/>
  <c r="R33" i="12" s="1"/>
  <c r="M11" i="12"/>
  <c r="O9" i="12"/>
  <c r="Q9" i="12" s="1"/>
  <c r="R9" i="12" s="1"/>
  <c r="O41" i="12"/>
  <c r="M13" i="12"/>
  <c r="Q14" i="12"/>
  <c r="R14" i="12" s="1"/>
  <c r="M15" i="12"/>
  <c r="R15" i="12" s="1"/>
  <c r="M8" i="12"/>
  <c r="Q34" i="12"/>
  <c r="N36" i="12"/>
  <c r="M34" i="12"/>
  <c r="M30" i="12"/>
  <c r="Q32" i="12"/>
  <c r="R32" i="12" s="1"/>
  <c r="M37" i="12"/>
  <c r="Q15" i="12"/>
  <c r="Q18" i="12"/>
  <c r="M31" i="12"/>
  <c r="R31" i="12" s="1"/>
  <c r="M32" i="12"/>
  <c r="Q33" i="12"/>
  <c r="M35" i="12"/>
  <c r="R35" i="12" s="1"/>
  <c r="N41" i="12"/>
  <c r="M29" i="12"/>
  <c r="Q30" i="12"/>
  <c r="R30" i="12"/>
  <c r="M7" i="12"/>
  <c r="R7" i="12" s="1"/>
  <c r="R13" i="12"/>
  <c r="R17" i="12"/>
  <c r="M40" i="12"/>
  <c r="P36" i="12"/>
  <c r="R16" i="12"/>
  <c r="P28" i="12"/>
  <c r="O29" i="12"/>
  <c r="O36" i="12" s="1"/>
  <c r="X35" i="12"/>
  <c r="Q10" i="12"/>
  <c r="M21" i="12"/>
  <c r="Q23" i="12"/>
  <c r="M25" i="12"/>
  <c r="R25" i="12" s="1"/>
  <c r="Q27" i="12"/>
  <c r="X27" i="12" s="1"/>
  <c r="P41" i="12"/>
  <c r="W41" i="12"/>
  <c r="M10" i="12"/>
  <c r="M23" i="12"/>
  <c r="Q25" i="12"/>
  <c r="M27" i="12"/>
  <c r="R27" i="12" s="1"/>
  <c r="Q11" i="12"/>
  <c r="X11" i="12" s="1"/>
  <c r="X19" i="12"/>
  <c r="M22" i="12"/>
  <c r="R22" i="12" s="1"/>
  <c r="Q24" i="12"/>
  <c r="R24" i="12" s="1"/>
  <c r="M26" i="12"/>
  <c r="R26" i="12" s="1"/>
  <c r="O8" i="12"/>
  <c r="Q8" i="12" s="1"/>
  <c r="R8" i="12" s="1"/>
  <c r="P12" i="12"/>
  <c r="O21" i="12"/>
  <c r="O28" i="12" s="1"/>
  <c r="Q37" i="12"/>
  <c r="W43" i="11"/>
  <c r="Y43" i="11"/>
  <c r="Q26" i="11"/>
  <c r="M29" i="11"/>
  <c r="M26" i="11"/>
  <c r="R26" i="11" s="1"/>
  <c r="Q27" i="11"/>
  <c r="O28" i="11"/>
  <c r="M30" i="11"/>
  <c r="R30" i="11" s="1"/>
  <c r="Q31" i="11"/>
  <c r="X31" i="11" s="1"/>
  <c r="M25" i="11"/>
  <c r="Q30" i="11"/>
  <c r="M27" i="11"/>
  <c r="Q28" i="11"/>
  <c r="M31" i="11"/>
  <c r="M33" i="11"/>
  <c r="Q34" i="11"/>
  <c r="M35" i="11"/>
  <c r="Q36" i="11"/>
  <c r="M37" i="11"/>
  <c r="R37" i="11" s="1"/>
  <c r="M28" i="11"/>
  <c r="R28" i="11" s="1"/>
  <c r="Q29" i="11"/>
  <c r="R27" i="11"/>
  <c r="R31" i="11"/>
  <c r="Q25" i="11"/>
  <c r="Q39" i="11"/>
  <c r="M12" i="11"/>
  <c r="R12" i="11" s="1"/>
  <c r="Q19" i="11"/>
  <c r="R19" i="11" s="1"/>
  <c r="M20" i="11"/>
  <c r="M34" i="11"/>
  <c r="R34" i="11" s="1"/>
  <c r="Q35" i="11"/>
  <c r="M36" i="11"/>
  <c r="Q37" i="11"/>
  <c r="M38" i="11"/>
  <c r="R38" i="11" s="1"/>
  <c r="M11" i="11"/>
  <c r="R11" i="11" s="1"/>
  <c r="M14" i="11"/>
  <c r="M41" i="11"/>
  <c r="Q42" i="11"/>
  <c r="M7" i="11"/>
  <c r="M18" i="11"/>
  <c r="R18" i="11" s="1"/>
  <c r="Q20" i="11"/>
  <c r="M21" i="11"/>
  <c r="Q22" i="11"/>
  <c r="M23" i="11"/>
  <c r="M42" i="11"/>
  <c r="P8" i="11"/>
  <c r="Q15" i="11"/>
  <c r="X15" i="11" s="1"/>
  <c r="O7" i="11"/>
  <c r="O8" i="11" s="1"/>
  <c r="M10" i="11"/>
  <c r="M13" i="11"/>
  <c r="R13" i="11" s="1"/>
  <c r="Q21" i="11"/>
  <c r="M22" i="11"/>
  <c r="Q23" i="11"/>
  <c r="X23" i="11" s="1"/>
  <c r="M39" i="11"/>
  <c r="R39" i="11" s="1"/>
  <c r="R10" i="11"/>
  <c r="Q14" i="11"/>
  <c r="Q41" i="11"/>
  <c r="Q9" i="11"/>
  <c r="M9" i="11"/>
  <c r="M15" i="11"/>
  <c r="O17" i="11"/>
  <c r="X39" i="11"/>
  <c r="O33" i="11"/>
  <c r="Y40" i="10"/>
  <c r="X40" i="10"/>
  <c r="W40" i="10"/>
  <c r="Q7" i="10"/>
  <c r="Q9" i="10" s="1"/>
  <c r="O9" i="10"/>
  <c r="R8" i="10"/>
  <c r="W42" i="9"/>
  <c r="R18" i="10"/>
  <c r="R11" i="10"/>
  <c r="R13" i="10"/>
  <c r="M14" i="10"/>
  <c r="R14" i="10" s="1"/>
  <c r="R34" i="10"/>
  <c r="R35" i="10"/>
  <c r="R36" i="10"/>
  <c r="R37" i="10"/>
  <c r="R38" i="10"/>
  <c r="R39" i="10"/>
  <c r="R26" i="10"/>
  <c r="P30" i="9"/>
  <c r="P31" i="9"/>
  <c r="P32" i="9"/>
  <c r="P33" i="9"/>
  <c r="P34" i="9"/>
  <c r="P35" i="9"/>
  <c r="N30" i="9"/>
  <c r="N31" i="9"/>
  <c r="N32" i="9"/>
  <c r="O32" i="9" s="1"/>
  <c r="N33" i="9"/>
  <c r="N34" i="9"/>
  <c r="N35" i="9"/>
  <c r="O30" i="9"/>
  <c r="L30" i="9"/>
  <c r="L31" i="9"/>
  <c r="L32" i="9"/>
  <c r="L33" i="9"/>
  <c r="L34" i="9"/>
  <c r="L35" i="9"/>
  <c r="K31" i="9"/>
  <c r="K35" i="9"/>
  <c r="J30" i="9"/>
  <c r="K30" i="9" s="1"/>
  <c r="J31" i="9"/>
  <c r="J32" i="9"/>
  <c r="K32" i="9" s="1"/>
  <c r="J33" i="9"/>
  <c r="K33" i="9" s="1"/>
  <c r="J34" i="9"/>
  <c r="K34" i="9" s="1"/>
  <c r="J35" i="9"/>
  <c r="O31" i="9"/>
  <c r="O33" i="9"/>
  <c r="O34" i="9"/>
  <c r="O35" i="9"/>
  <c r="R30" i="20" l="1"/>
  <c r="R37" i="20"/>
  <c r="Q42" i="20"/>
  <c r="R22" i="20"/>
  <c r="Q29" i="20"/>
  <c r="Q21" i="20"/>
  <c r="R14" i="20"/>
  <c r="R21" i="20" s="1"/>
  <c r="O32" i="19"/>
  <c r="O42" i="19"/>
  <c r="O16" i="19"/>
  <c r="M16" i="19"/>
  <c r="Q40" i="19"/>
  <c r="R38" i="19"/>
  <c r="R41" i="19"/>
  <c r="R36" i="19"/>
  <c r="R20" i="19"/>
  <c r="Q25" i="19"/>
  <c r="R21" i="19"/>
  <c r="R18" i="19"/>
  <c r="R27" i="19"/>
  <c r="R31" i="19"/>
  <c r="Q24" i="19"/>
  <c r="R12" i="19"/>
  <c r="R16" i="19" s="1"/>
  <c r="R33" i="19"/>
  <c r="R35" i="19"/>
  <c r="M32" i="19"/>
  <c r="M24" i="19"/>
  <c r="R17" i="19"/>
  <c r="R29" i="19"/>
  <c r="M8" i="19"/>
  <c r="R7" i="18"/>
  <c r="R9" i="18"/>
  <c r="O42" i="18"/>
  <c r="M42" i="18"/>
  <c r="R30" i="18"/>
  <c r="M35" i="18"/>
  <c r="R10" i="18"/>
  <c r="Q28" i="18"/>
  <c r="R28" i="18" s="1"/>
  <c r="X42" i="18"/>
  <c r="R36" i="18"/>
  <c r="R18" i="18"/>
  <c r="R14" i="18"/>
  <c r="M27" i="18"/>
  <c r="R25" i="18"/>
  <c r="R23" i="18"/>
  <c r="M19" i="18"/>
  <c r="R15" i="18"/>
  <c r="R24" i="18"/>
  <c r="R22" i="18"/>
  <c r="R16" i="18"/>
  <c r="R26" i="18"/>
  <c r="M11" i="18"/>
  <c r="R17" i="18"/>
  <c r="R13" i="18"/>
  <c r="Q27" i="18"/>
  <c r="Q12" i="18"/>
  <c r="O11" i="18"/>
  <c r="R20" i="18"/>
  <c r="R37" i="18"/>
  <c r="R10" i="17"/>
  <c r="R14" i="17"/>
  <c r="R27" i="17"/>
  <c r="R25" i="17"/>
  <c r="R24" i="17"/>
  <c r="M13" i="17"/>
  <c r="R20" i="17"/>
  <c r="R17" i="17"/>
  <c r="R11" i="17"/>
  <c r="Q13" i="17"/>
  <c r="R19" i="17"/>
  <c r="R9" i="17"/>
  <c r="R18" i="17"/>
  <c r="Q21" i="17"/>
  <c r="M41" i="17"/>
  <c r="M21" i="17"/>
  <c r="R12" i="17"/>
  <c r="R7" i="17"/>
  <c r="R8" i="17"/>
  <c r="O41" i="17"/>
  <c r="Q30" i="17"/>
  <c r="Q37" i="17" s="1"/>
  <c r="Q22" i="17"/>
  <c r="Q29" i="17" s="1"/>
  <c r="R26" i="17"/>
  <c r="R28" i="17"/>
  <c r="M29" i="17"/>
  <c r="Q43" i="16"/>
  <c r="R40" i="16"/>
  <c r="M41" i="16"/>
  <c r="R38" i="16"/>
  <c r="R41" i="16" s="1"/>
  <c r="R21" i="16"/>
  <c r="R13" i="16"/>
  <c r="R12" i="16"/>
  <c r="R19" i="16"/>
  <c r="R35" i="16"/>
  <c r="R11" i="16"/>
  <c r="R27" i="16"/>
  <c r="R16" i="16"/>
  <c r="Q17" i="16"/>
  <c r="R29" i="16"/>
  <c r="Q18" i="16"/>
  <c r="R7" i="16"/>
  <c r="Q33" i="16"/>
  <c r="R26" i="16"/>
  <c r="R36" i="16"/>
  <c r="R14" i="16"/>
  <c r="R28" i="16"/>
  <c r="O33" i="16"/>
  <c r="M33" i="16"/>
  <c r="R10" i="16"/>
  <c r="M25" i="16"/>
  <c r="R34" i="16"/>
  <c r="R9" i="16"/>
  <c r="M20" i="15"/>
  <c r="R7" i="15"/>
  <c r="R9" i="15"/>
  <c r="R22" i="15"/>
  <c r="R25" i="15"/>
  <c r="R21" i="15"/>
  <c r="R14" i="15"/>
  <c r="Q42" i="15"/>
  <c r="R18" i="15"/>
  <c r="R15" i="15"/>
  <c r="Q20" i="15"/>
  <c r="R19" i="15"/>
  <c r="R10" i="15"/>
  <c r="Q28" i="15"/>
  <c r="R27" i="15"/>
  <c r="M28" i="15"/>
  <c r="R11" i="15"/>
  <c r="R13" i="15"/>
  <c r="R37" i="15"/>
  <c r="R42" i="15" s="1"/>
  <c r="O36" i="15"/>
  <c r="Q29" i="15"/>
  <c r="R28" i="15"/>
  <c r="Q12" i="15"/>
  <c r="R37" i="14"/>
  <c r="R38" i="14" s="1"/>
  <c r="M38" i="14"/>
  <c r="M30" i="14"/>
  <c r="R13" i="14"/>
  <c r="M41" i="14"/>
  <c r="M14" i="14"/>
  <c r="R34" i="14"/>
  <c r="Q39" i="14"/>
  <c r="R39" i="14" s="1"/>
  <c r="R17" i="14"/>
  <c r="M22" i="14"/>
  <c r="Q41" i="14"/>
  <c r="Q38" i="14"/>
  <c r="X37" i="14"/>
  <c r="R19" i="14"/>
  <c r="Q18" i="14"/>
  <c r="R18" i="14" s="1"/>
  <c r="Q14" i="14"/>
  <c r="R15" i="14"/>
  <c r="R7" i="14"/>
  <c r="R14" i="14" s="1"/>
  <c r="Q23" i="14"/>
  <c r="O30" i="14"/>
  <c r="R17" i="10"/>
  <c r="R16" i="13"/>
  <c r="R31" i="13"/>
  <c r="R12" i="13"/>
  <c r="R36" i="13"/>
  <c r="R37" i="13"/>
  <c r="Q42" i="13"/>
  <c r="X25" i="13"/>
  <c r="R8" i="13"/>
  <c r="R7" i="13"/>
  <c r="X7" i="13"/>
  <c r="R23" i="13"/>
  <c r="R32" i="13"/>
  <c r="Q34" i="13"/>
  <c r="R30" i="13"/>
  <c r="R33" i="13"/>
  <c r="R28" i="13"/>
  <c r="Q11" i="13"/>
  <c r="O18" i="13"/>
  <c r="O26" i="13"/>
  <c r="Q19" i="13"/>
  <c r="Q10" i="13"/>
  <c r="R9" i="13"/>
  <c r="R27" i="13"/>
  <c r="R35" i="13"/>
  <c r="R42" i="13" s="1"/>
  <c r="R14" i="11"/>
  <c r="R20" i="12"/>
  <c r="X17" i="12"/>
  <c r="Q20" i="12"/>
  <c r="R23" i="12"/>
  <c r="R18" i="12"/>
  <c r="Q41" i="12"/>
  <c r="R34" i="12"/>
  <c r="R10" i="12"/>
  <c r="Q29" i="12"/>
  <c r="Q12" i="12"/>
  <c r="Q21" i="12"/>
  <c r="R11" i="12"/>
  <c r="O12" i="12"/>
  <c r="M12" i="12"/>
  <c r="R37" i="12"/>
  <c r="R41" i="12" s="1"/>
  <c r="X43" i="11"/>
  <c r="R42" i="11"/>
  <c r="Q7" i="11"/>
  <c r="X7" i="11" s="1"/>
  <c r="R36" i="11"/>
  <c r="R29" i="11"/>
  <c r="R35" i="11"/>
  <c r="R25" i="11"/>
  <c r="Q8" i="11"/>
  <c r="R20" i="11"/>
  <c r="R15" i="11"/>
  <c r="R23" i="11"/>
  <c r="M8" i="11"/>
  <c r="R21" i="11"/>
  <c r="R41" i="11"/>
  <c r="R22" i="11"/>
  <c r="Q33" i="11"/>
  <c r="Q17" i="11"/>
  <c r="R9" i="11"/>
  <c r="R7" i="10"/>
  <c r="R9" i="10" s="1"/>
  <c r="Q31" i="9"/>
  <c r="M31" i="9"/>
  <c r="T48" i="9"/>
  <c r="J9" i="9"/>
  <c r="K9" i="9" s="1"/>
  <c r="P8" i="9"/>
  <c r="P9" i="9"/>
  <c r="P10" i="9"/>
  <c r="P11" i="9"/>
  <c r="P13" i="9"/>
  <c r="P14" i="9"/>
  <c r="P15" i="9"/>
  <c r="P16" i="9"/>
  <c r="P17" i="9"/>
  <c r="P18" i="9"/>
  <c r="P19" i="9"/>
  <c r="P21" i="9"/>
  <c r="P22" i="9"/>
  <c r="P23" i="9"/>
  <c r="P24" i="9"/>
  <c r="P25" i="9"/>
  <c r="P26" i="9"/>
  <c r="P27" i="9"/>
  <c r="P29" i="9"/>
  <c r="P37" i="9"/>
  <c r="P38" i="9"/>
  <c r="P39" i="9"/>
  <c r="P40" i="9"/>
  <c r="P41" i="9"/>
  <c r="N8" i="9"/>
  <c r="O8" i="9" s="1"/>
  <c r="N9" i="9"/>
  <c r="O9" i="9" s="1"/>
  <c r="N10" i="9"/>
  <c r="O10" i="9" s="1"/>
  <c r="N11" i="9"/>
  <c r="O11" i="9" s="1"/>
  <c r="N13" i="9"/>
  <c r="O13" i="9" s="1"/>
  <c r="N14" i="9"/>
  <c r="O14" i="9" s="1"/>
  <c r="N15" i="9"/>
  <c r="O15" i="9" s="1"/>
  <c r="N16" i="9"/>
  <c r="O16" i="9" s="1"/>
  <c r="N17" i="9"/>
  <c r="O17" i="9" s="1"/>
  <c r="N18" i="9"/>
  <c r="O18" i="9" s="1"/>
  <c r="N19" i="9"/>
  <c r="N21" i="9"/>
  <c r="N22" i="9"/>
  <c r="O22" i="9" s="1"/>
  <c r="N23" i="9"/>
  <c r="O23" i="9" s="1"/>
  <c r="N24" i="9"/>
  <c r="N25" i="9"/>
  <c r="N26" i="9"/>
  <c r="O26" i="9" s="1"/>
  <c r="N27" i="9"/>
  <c r="O27" i="9" s="1"/>
  <c r="N29" i="9"/>
  <c r="Q30" i="9"/>
  <c r="Q33" i="9"/>
  <c r="Q34" i="9"/>
  <c r="N37" i="9"/>
  <c r="O37" i="9" s="1"/>
  <c r="N38" i="9"/>
  <c r="O38" i="9" s="1"/>
  <c r="N39" i="9"/>
  <c r="N40" i="9"/>
  <c r="O40" i="9" s="1"/>
  <c r="N41" i="9"/>
  <c r="O41" i="9" s="1"/>
  <c r="L8" i="9"/>
  <c r="L9" i="9"/>
  <c r="L10" i="9"/>
  <c r="L11" i="9"/>
  <c r="L13" i="9"/>
  <c r="L14" i="9"/>
  <c r="L15" i="9"/>
  <c r="L16" i="9"/>
  <c r="L17" i="9"/>
  <c r="L18" i="9"/>
  <c r="L19" i="9"/>
  <c r="L21" i="9"/>
  <c r="L22" i="9"/>
  <c r="L23" i="9"/>
  <c r="L24" i="9"/>
  <c r="L25" i="9"/>
  <c r="L26" i="9"/>
  <c r="L27" i="9"/>
  <c r="L29" i="9"/>
  <c r="M33" i="9"/>
  <c r="L37" i="9"/>
  <c r="L38" i="9"/>
  <c r="L39" i="9"/>
  <c r="L40" i="9"/>
  <c r="L41" i="9"/>
  <c r="J10" i="9"/>
  <c r="K10" i="9" s="1"/>
  <c r="J11" i="9"/>
  <c r="J13" i="9"/>
  <c r="K13" i="9" s="1"/>
  <c r="J14" i="9"/>
  <c r="K14" i="9" s="1"/>
  <c r="J15" i="9"/>
  <c r="K15" i="9" s="1"/>
  <c r="J16" i="9"/>
  <c r="J17" i="9"/>
  <c r="K17" i="9" s="1"/>
  <c r="J18" i="9"/>
  <c r="K18" i="9" s="1"/>
  <c r="J19" i="9"/>
  <c r="K19" i="9" s="1"/>
  <c r="J21" i="9"/>
  <c r="J22" i="9"/>
  <c r="K22" i="9" s="1"/>
  <c r="J23" i="9"/>
  <c r="K23" i="9" s="1"/>
  <c r="J24" i="9"/>
  <c r="K24" i="9" s="1"/>
  <c r="J25" i="9"/>
  <c r="J26" i="9"/>
  <c r="K26" i="9" s="1"/>
  <c r="J27" i="9"/>
  <c r="K27" i="9" s="1"/>
  <c r="J29" i="9"/>
  <c r="K29" i="9" s="1"/>
  <c r="M35" i="9"/>
  <c r="J37" i="9"/>
  <c r="K37" i="9" s="1"/>
  <c r="J38" i="9"/>
  <c r="K38" i="9" s="1"/>
  <c r="J39" i="9"/>
  <c r="K39" i="9" s="1"/>
  <c r="J40" i="9"/>
  <c r="J41" i="9"/>
  <c r="K41" i="9" s="1"/>
  <c r="J7" i="9"/>
  <c r="K7" i="9" s="1"/>
  <c r="J8" i="9"/>
  <c r="K8" i="9" s="1"/>
  <c r="R42" i="20" l="1"/>
  <c r="R29" i="20"/>
  <c r="R40" i="19"/>
  <c r="R25" i="19"/>
  <c r="R42" i="19" s="1"/>
  <c r="Q42" i="19"/>
  <c r="R32" i="19"/>
  <c r="R24" i="19"/>
  <c r="Q32" i="19"/>
  <c r="R8" i="19"/>
  <c r="R42" i="18"/>
  <c r="R35" i="18"/>
  <c r="Q42" i="18"/>
  <c r="Q35" i="18"/>
  <c r="R27" i="18"/>
  <c r="Q19" i="18"/>
  <c r="R12" i="18"/>
  <c r="R19" i="18" s="1"/>
  <c r="Q11" i="18"/>
  <c r="R11" i="18"/>
  <c r="R13" i="17"/>
  <c r="R21" i="17"/>
  <c r="R22" i="17"/>
  <c r="R29" i="17"/>
  <c r="Q41" i="17"/>
  <c r="R30" i="17"/>
  <c r="R37" i="17" s="1"/>
  <c r="R43" i="16"/>
  <c r="R17" i="16"/>
  <c r="R18" i="16"/>
  <c r="R25" i="16" s="1"/>
  <c r="R33" i="16"/>
  <c r="R12" i="15"/>
  <c r="R20" i="15"/>
  <c r="Q36" i="15"/>
  <c r="R29" i="15"/>
  <c r="R36" i="15" s="1"/>
  <c r="Y42" i="15"/>
  <c r="X42" i="15"/>
  <c r="Q22" i="14"/>
  <c r="R22" i="14"/>
  <c r="R41" i="14"/>
  <c r="Y41" i="14"/>
  <c r="X41" i="14"/>
  <c r="Q30" i="14"/>
  <c r="R23" i="14"/>
  <c r="R30" i="14" s="1"/>
  <c r="R10" i="13"/>
  <c r="R34" i="13"/>
  <c r="Q26" i="13"/>
  <c r="Y19" i="13"/>
  <c r="R19" i="13"/>
  <c r="R26" i="13" s="1"/>
  <c r="Q18" i="13"/>
  <c r="R11" i="13"/>
  <c r="R18" i="13" s="1"/>
  <c r="X21" i="12"/>
  <c r="X41" i="12" s="1"/>
  <c r="Y41" i="12"/>
  <c r="Q36" i="12"/>
  <c r="R29" i="12"/>
  <c r="R36" i="12" s="1"/>
  <c r="R12" i="12"/>
  <c r="Q28" i="12"/>
  <c r="R21" i="12"/>
  <c r="R28" i="12" s="1"/>
  <c r="R7" i="11"/>
  <c r="R8" i="11" s="1"/>
  <c r="R17" i="11"/>
  <c r="R33" i="11"/>
  <c r="K40" i="9"/>
  <c r="M40" i="9" s="1"/>
  <c r="M41" i="9"/>
  <c r="M37" i="9"/>
  <c r="O21" i="9"/>
  <c r="Q21" i="9" s="1"/>
  <c r="Y21" i="9" s="1"/>
  <c r="X21" i="9" s="1"/>
  <c r="M21" i="9"/>
  <c r="K21" i="9"/>
  <c r="K11" i="9"/>
  <c r="M11" i="9" s="1"/>
  <c r="Q29" i="9"/>
  <c r="O29" i="9"/>
  <c r="O19" i="9"/>
  <c r="Q19" i="9" s="1"/>
  <c r="X19" i="9" s="1"/>
  <c r="O39" i="9"/>
  <c r="Q39" i="9" s="1"/>
  <c r="R39" i="9" s="1"/>
  <c r="O24" i="9"/>
  <c r="Q24" i="9" s="1"/>
  <c r="R31" i="9"/>
  <c r="K16" i="9"/>
  <c r="M16" i="9" s="1"/>
  <c r="K25" i="9"/>
  <c r="M25" i="9" s="1"/>
  <c r="O25" i="9"/>
  <c r="Q25" i="9" s="1"/>
  <c r="M23" i="9"/>
  <c r="M14" i="9"/>
  <c r="M39" i="9"/>
  <c r="M34" i="9"/>
  <c r="R34" i="9" s="1"/>
  <c r="M29" i="9"/>
  <c r="M24" i="9"/>
  <c r="M19" i="9"/>
  <c r="M15" i="9"/>
  <c r="M10" i="9"/>
  <c r="M30" i="9"/>
  <c r="R30" i="9" s="1"/>
  <c r="Q40" i="9"/>
  <c r="Q22" i="9"/>
  <c r="Q41" i="9"/>
  <c r="Q37" i="9"/>
  <c r="R37" i="9" s="1"/>
  <c r="Q32" i="9"/>
  <c r="Q27" i="9"/>
  <c r="Q23" i="9"/>
  <c r="Q18" i="9"/>
  <c r="Q14" i="9"/>
  <c r="Q9" i="9"/>
  <c r="M27" i="9"/>
  <c r="Q35" i="9"/>
  <c r="Q17" i="9"/>
  <c r="M26" i="9"/>
  <c r="M22" i="9"/>
  <c r="M17" i="9"/>
  <c r="M13" i="9"/>
  <c r="M8" i="9"/>
  <c r="M32" i="9"/>
  <c r="R35" i="9"/>
  <c r="M18" i="9"/>
  <c r="Q26" i="9"/>
  <c r="P36" i="9"/>
  <c r="Q38" i="9"/>
  <c r="Q13" i="9"/>
  <c r="Y13" i="9" s="1"/>
  <c r="X13" i="9" s="1"/>
  <c r="Q8" i="9"/>
  <c r="Q11" i="9"/>
  <c r="M38" i="9"/>
  <c r="R33" i="9"/>
  <c r="Q15" i="9"/>
  <c r="Q10" i="9"/>
  <c r="M9" i="9"/>
  <c r="R9" i="9" s="1"/>
  <c r="Q16" i="9"/>
  <c r="L7" i="9"/>
  <c r="M7" i="9" s="1"/>
  <c r="R41" i="17" l="1"/>
  <c r="X19" i="13"/>
  <c r="X42" i="13" s="1"/>
  <c r="Y42" i="13"/>
  <c r="R21" i="9"/>
  <c r="R40" i="9"/>
  <c r="R11" i="9"/>
  <c r="R41" i="9"/>
  <c r="R29" i="9"/>
  <c r="R19" i="9"/>
  <c r="R24" i="9"/>
  <c r="R17" i="9"/>
  <c r="Q36" i="9"/>
  <c r="R16" i="9"/>
  <c r="R25" i="9"/>
  <c r="Q42" i="9"/>
  <c r="R27" i="9"/>
  <c r="R23" i="9"/>
  <c r="M28" i="9"/>
  <c r="R18" i="9"/>
  <c r="M20" i="9"/>
  <c r="R14" i="9"/>
  <c r="R15" i="9"/>
  <c r="R10" i="9"/>
  <c r="Q28" i="9"/>
  <c r="R32" i="9"/>
  <c r="R36" i="9" s="1"/>
  <c r="R8" i="9"/>
  <c r="M36" i="9"/>
  <c r="R22" i="9"/>
  <c r="R26" i="9"/>
  <c r="R38" i="9"/>
  <c r="Q20" i="9"/>
  <c r="R13" i="9"/>
  <c r="M42" i="9"/>
  <c r="M12" i="9"/>
  <c r="P7" i="9"/>
  <c r="N7" i="9"/>
  <c r="O7" i="9" s="1"/>
  <c r="R42" i="9" l="1"/>
  <c r="R20" i="9"/>
  <c r="R28" i="9"/>
  <c r="Q7" i="9"/>
  <c r="Y7" i="9" s="1"/>
  <c r="X7" i="9" l="1"/>
  <c r="Y42" i="9"/>
  <c r="R7" i="9"/>
  <c r="R12" i="9" s="1"/>
  <c r="Q12" i="9"/>
  <c r="M45" i="9" l="1"/>
  <c r="M47" i="9" s="1"/>
  <c r="M48" i="9" s="1"/>
  <c r="X42" i="9"/>
</calcChain>
</file>

<file path=xl/sharedStrings.xml><?xml version="1.0" encoding="utf-8"?>
<sst xmlns="http://schemas.openxmlformats.org/spreadsheetml/2006/main" count="1069" uniqueCount="92">
  <si>
    <t>Begründung der Ü-Std.</t>
  </si>
  <si>
    <t>Anordnung</t>
  </si>
  <si>
    <t>Dat</t>
  </si>
  <si>
    <t>Tag</t>
  </si>
  <si>
    <t>Soll-Arbeitszeit lt. Dienstplan</t>
  </si>
  <si>
    <t>tatsächl. Arbeitszeit</t>
  </si>
  <si>
    <t>Soll-Std.</t>
  </si>
  <si>
    <t>Ist-Std.</t>
  </si>
  <si>
    <t>Ü-Std.</t>
  </si>
  <si>
    <t>Unterschrift</t>
  </si>
  <si>
    <t>So</t>
  </si>
  <si>
    <t>Summe Wochenstunden</t>
  </si>
  <si>
    <t>Mo</t>
  </si>
  <si>
    <t>Di</t>
  </si>
  <si>
    <t>Mi</t>
  </si>
  <si>
    <t>Do</t>
  </si>
  <si>
    <t>Fr</t>
  </si>
  <si>
    <t>Sa</t>
  </si>
  <si>
    <t>Sollstunden</t>
  </si>
  <si>
    <t>Iststunden</t>
  </si>
  <si>
    <t>Ü/U-Stunden alt</t>
  </si>
  <si>
    <t>Ü/U-Stunden neu</t>
  </si>
  <si>
    <t>Gesamturlaubstage aktuell</t>
  </si>
  <si>
    <t>Ü/U-Stunden gesamt</t>
  </si>
  <si>
    <t>im Monat beansprucht</t>
  </si>
  <si>
    <t>Resturlaub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</si>
  <si>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</si>
  <si>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</si>
  <si>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</si>
  <si>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</si>
  <si>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</si>
  <si>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</si>
  <si>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</si>
  <si>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</si>
  <si>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</si>
  <si>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</si>
  <si>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</si>
  <si>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</si>
  <si>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</si>
  <si>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</si>
  <si>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</si>
  <si>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</si>
  <si>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</si>
  <si>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</si>
  <si>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</si>
  <si>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</si>
  <si>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</si>
  <si>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</si>
  <si>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</si>
  <si>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</si>
  <si>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</si>
  <si>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</si>
  <si>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</si>
  <si>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</si>
  <si>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</si>
  <si>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</t>
  </si>
  <si>
    <t>Neujahr</t>
  </si>
  <si>
    <t>Resturlaub 2019</t>
  </si>
  <si>
    <t>Urlaub 2020</t>
  </si>
  <si>
    <t>Heilige Drei Könige</t>
  </si>
  <si>
    <t>Datum, Unterschrift __________________________</t>
  </si>
  <si>
    <t>Anfang</t>
  </si>
  <si>
    <t>Ende</t>
  </si>
  <si>
    <t>Nacht</t>
  </si>
  <si>
    <t>Nacht-
zeit</t>
  </si>
  <si>
    <t xml:space="preserve"> </t>
  </si>
  <si>
    <t xml:space="preserve">Tage/Woche: </t>
  </si>
  <si>
    <t>Std/Woche:</t>
  </si>
  <si>
    <t xml:space="preserve">Eintrittsdatum: </t>
  </si>
  <si>
    <t xml:space="preserve">Name:  </t>
  </si>
  <si>
    <t>Projekt:</t>
  </si>
  <si>
    <t>Std/Woche</t>
  </si>
  <si>
    <t>Tage</t>
  </si>
  <si>
    <t>Tage/Woche</t>
  </si>
  <si>
    <t>Zuschläge</t>
  </si>
  <si>
    <t>N</t>
  </si>
  <si>
    <t>S</t>
  </si>
  <si>
    <t>F</t>
  </si>
  <si>
    <t xml:space="preserve">Stundenmeldung März 2020 </t>
  </si>
  <si>
    <t xml:space="preserve">Stundenmeldung April 2020 </t>
  </si>
  <si>
    <t xml:space="preserve">Stundenmeldung Mai 2020 </t>
  </si>
  <si>
    <t xml:space="preserve">Stundenmeldung Juni 2020 </t>
  </si>
  <si>
    <t xml:space="preserve">Stundenmeldung Juli 2020 </t>
  </si>
  <si>
    <t xml:space="preserve">Stundenmeldung Feb. 2020 </t>
  </si>
  <si>
    <t xml:space="preserve">Stundenmeldung Nov. 2020 </t>
  </si>
  <si>
    <t xml:space="preserve">Stundenmeldung Okt. 2020 </t>
  </si>
  <si>
    <t xml:space="preserve">Stundenmeldung Dez. 2020 </t>
  </si>
  <si>
    <t xml:space="preserve">Stundenmeldung Sept. 2020 </t>
  </si>
  <si>
    <t xml:space="preserve">Stundenmeldung Aug. 2020 </t>
  </si>
  <si>
    <t xml:space="preserve">Stundenmeldung Jan. 2020 </t>
  </si>
  <si>
    <t>NV</t>
  </si>
  <si>
    <t>Nachtversorgung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</si>
</sst>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8" x14ac:knownFonts="1">
    <font>
      <sz val="11"/>
      <color theme="1"/>
      <name val="Calibri"/>
      <family val="2"/>
      <scheme val="minor"/>
    </font>
    <font>
      <b/>
      <sz val="13"/>
      <name val="Calibri"/>
      <family val="2"/>
    </font>
    <font>
      <b/>
      <u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sz val="10"/>
      <name val="Tahoma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10"/>
      <color rgb="FFFF0000"/>
      <name val="Calibri"/>
      <family val="2"/>
    </font>
    <font>
      <sz val="10"/>
      <color rgb="FFFF0000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Arial"/>
      <family val="2"/>
    </font>
    <font>
      <sz val="11"/>
      <color rgb="FF6666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513">
    <xf numFmtId="0" fontId="0" fillId="0" borderId="0" xfId="0"/>
    <xf numFmtId="0" fontId="9" fillId="0" borderId="3" xfId="0" applyFont="1" applyBorder="1" applyAlignment="1" applyProtection="1">
      <alignment horizontal="center" vertical="center"/>
    </xf>
    <xf numFmtId="2" fontId="19" fillId="0" borderId="2" xfId="0" applyNumberFormat="1" applyFont="1" applyBorder="1" applyAlignment="1" applyProtection="1">
      <alignment horizontal="center" vertical="center"/>
    </xf>
    <xf numFmtId="2" fontId="19" fillId="0" borderId="0" xfId="0" applyNumberFormat="1" applyFont="1" applyBorder="1" applyAlignment="1" applyProtection="1">
      <alignment horizontal="center" vertical="center"/>
    </xf>
    <xf numFmtId="2" fontId="20" fillId="0" borderId="3" xfId="0" applyNumberFormat="1" applyFont="1" applyBorder="1" applyAlignment="1" applyProtection="1">
      <alignment horizontal="center" vertical="center"/>
    </xf>
    <xf numFmtId="1" fontId="20" fillId="0" borderId="3" xfId="0" applyNumberFormat="1" applyFont="1" applyBorder="1" applyAlignment="1" applyProtection="1">
      <alignment horizontal="center" vertical="center"/>
    </xf>
    <xf numFmtId="1" fontId="19" fillId="0" borderId="2" xfId="0" applyNumberFormat="1" applyFont="1" applyBorder="1" applyAlignment="1" applyProtection="1">
      <alignment horizontal="center" vertical="center"/>
    </xf>
    <xf numFmtId="1" fontId="19" fillId="0" borderId="0" xfId="0" applyNumberFormat="1" applyFont="1" applyBorder="1" applyAlignment="1" applyProtection="1">
      <alignment horizontal="center" vertical="center"/>
    </xf>
    <xf numFmtId="2" fontId="18" fillId="3" borderId="2" xfId="0" applyNumberFormat="1" applyFont="1" applyFill="1" applyBorder="1" applyProtection="1"/>
    <xf numFmtId="1" fontId="18" fillId="3" borderId="2" xfId="0" applyNumberFormat="1" applyFont="1" applyFill="1" applyBorder="1" applyProtection="1"/>
    <xf numFmtId="2" fontId="18" fillId="0" borderId="2" xfId="0" applyNumberFormat="1" applyFont="1" applyFill="1" applyBorder="1" applyProtection="1"/>
    <xf numFmtId="1" fontId="18" fillId="0" borderId="2" xfId="0" applyNumberFormat="1" applyFont="1" applyFill="1" applyBorder="1" applyProtection="1"/>
    <xf numFmtId="2" fontId="18" fillId="4" borderId="2" xfId="0" applyNumberFormat="1" applyFont="1" applyFill="1" applyBorder="1" applyProtection="1"/>
    <xf numFmtId="1" fontId="18" fillId="4" borderId="2" xfId="0" applyNumberFormat="1" applyFont="1" applyFill="1" applyBorder="1" applyProtection="1"/>
    <xf numFmtId="2" fontId="19" fillId="3" borderId="2" xfId="0" applyNumberFormat="1" applyFont="1" applyFill="1" applyBorder="1" applyAlignment="1" applyProtection="1">
      <alignment horizontal="center" vertical="center" wrapText="1"/>
    </xf>
    <xf numFmtId="1" fontId="19" fillId="3" borderId="2" xfId="0" applyNumberFormat="1" applyFont="1" applyFill="1" applyBorder="1" applyAlignment="1" applyProtection="1">
      <alignment horizontal="center" vertical="center" wrapText="1"/>
    </xf>
    <xf numFmtId="2" fontId="18" fillId="0" borderId="2" xfId="0" applyNumberFormat="1" applyFont="1" applyBorder="1" applyAlignment="1" applyProtection="1">
      <alignment vertical="center"/>
    </xf>
    <xf numFmtId="1" fontId="18" fillId="0" borderId="2" xfId="0" applyNumberFormat="1" applyFont="1" applyBorder="1" applyAlignment="1" applyProtection="1">
      <alignment vertical="center"/>
    </xf>
    <xf numFmtId="2" fontId="18" fillId="0" borderId="2" xfId="0" applyNumberFormat="1" applyFont="1" applyBorder="1" applyProtection="1"/>
    <xf numFmtId="1" fontId="18" fillId="0" borderId="2" xfId="0" applyNumberFormat="1" applyFont="1" applyBorder="1" applyProtection="1"/>
    <xf numFmtId="2" fontId="18" fillId="4" borderId="2" xfId="0" applyNumberFormat="1" applyFont="1" applyFill="1" applyBorder="1" applyAlignment="1" applyProtection="1">
      <alignment vertical="center"/>
    </xf>
    <xf numFmtId="1" fontId="18" fillId="4" borderId="2" xfId="0" applyNumberFormat="1" applyFont="1" applyFill="1" applyBorder="1" applyAlignment="1" applyProtection="1">
      <alignment vertical="center"/>
    </xf>
    <xf numFmtId="2" fontId="18" fillId="3" borderId="2" xfId="0" applyNumberFormat="1" applyFont="1" applyFill="1" applyBorder="1" applyAlignment="1" applyProtection="1">
      <alignment vertical="center"/>
    </xf>
    <xf numFmtId="1" fontId="18" fillId="3" borderId="2" xfId="0" applyNumberFormat="1" applyFont="1" applyFill="1" applyBorder="1" applyAlignment="1" applyProtection="1">
      <alignment vertical="center"/>
    </xf>
    <xf numFmtId="2" fontId="18" fillId="4" borderId="3" xfId="0" applyNumberFormat="1" applyFont="1" applyFill="1" applyBorder="1" applyAlignment="1" applyProtection="1">
      <alignment vertical="center"/>
    </xf>
    <xf numFmtId="1" fontId="18" fillId="4" borderId="3" xfId="0" applyNumberFormat="1" applyFont="1" applyFill="1" applyBorder="1" applyAlignment="1" applyProtection="1">
      <alignment vertical="center"/>
    </xf>
    <xf numFmtId="2" fontId="18" fillId="3" borderId="3" xfId="0" applyNumberFormat="1" applyFont="1" applyFill="1" applyBorder="1" applyAlignment="1" applyProtection="1">
      <alignment vertical="center"/>
    </xf>
    <xf numFmtId="1" fontId="18" fillId="3" borderId="3" xfId="0" applyNumberFormat="1" applyFont="1" applyFill="1" applyBorder="1" applyAlignment="1" applyProtection="1">
      <alignment vertical="center"/>
    </xf>
    <xf numFmtId="2" fontId="18" fillId="0" borderId="3" xfId="0" applyNumberFormat="1" applyFont="1" applyBorder="1" applyAlignment="1" applyProtection="1">
      <alignment vertical="center"/>
    </xf>
    <xf numFmtId="1" fontId="18" fillId="0" borderId="3" xfId="0" applyNumberFormat="1" applyFont="1" applyBorder="1" applyAlignment="1" applyProtection="1">
      <alignment vertical="center"/>
    </xf>
    <xf numFmtId="0" fontId="1" fillId="0" borderId="0" xfId="0" applyFont="1" applyProtection="1"/>
    <xf numFmtId="49" fontId="2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2" fontId="19" fillId="0" borderId="0" xfId="0" applyNumberFormat="1" applyFont="1" applyAlignment="1" applyProtection="1">
      <alignment horizontal="center" vertical="center"/>
    </xf>
    <xf numFmtId="1" fontId="19" fillId="0" borderId="0" xfId="0" applyNumberFormat="1" applyFont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center" vertical="center"/>
    </xf>
    <xf numFmtId="0" fontId="0" fillId="0" borderId="0" xfId="0" applyProtection="1"/>
    <xf numFmtId="0" fontId="15" fillId="0" borderId="0" xfId="0" applyFont="1" applyProtection="1"/>
    <xf numFmtId="2" fontId="18" fillId="0" borderId="0" xfId="0" applyNumberFormat="1" applyFont="1" applyProtection="1"/>
    <xf numFmtId="1" fontId="18" fillId="0" borderId="0" xfId="0" applyNumberFormat="1" applyFont="1" applyProtection="1"/>
    <xf numFmtId="2" fontId="15" fillId="0" borderId="0" xfId="0" applyNumberFormat="1" applyFont="1" applyProtection="1"/>
    <xf numFmtId="2" fontId="15" fillId="0" borderId="1" xfId="0" applyNumberFormat="1" applyFont="1" applyBorder="1" applyProtection="1"/>
    <xf numFmtId="2" fontId="3" fillId="0" borderId="0" xfId="0" applyNumberFormat="1" applyFont="1" applyAlignment="1" applyProtection="1">
      <alignment horizontal="right" vertical="center"/>
    </xf>
    <xf numFmtId="49" fontId="3" fillId="0" borderId="0" xfId="0" applyNumberFormat="1" applyFont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horizontal="center" vertical="center"/>
    </xf>
    <xf numFmtId="2" fontId="15" fillId="0" borderId="5" xfId="0" applyNumberFormat="1" applyFont="1" applyBorder="1" applyProtection="1"/>
    <xf numFmtId="2" fontId="3" fillId="0" borderId="0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 vertical="center"/>
    </xf>
    <xf numFmtId="2" fontId="18" fillId="0" borderId="0" xfId="0" applyNumberFormat="1" applyFont="1" applyBorder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2" fontId="19" fillId="0" borderId="6" xfId="0" applyNumberFormat="1" applyFont="1" applyBorder="1" applyAlignment="1" applyProtection="1">
      <alignment horizontal="center" vertical="center" wrapText="1"/>
    </xf>
    <xf numFmtId="1" fontId="19" fillId="0" borderId="6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vertical="center" wrapText="1"/>
    </xf>
    <xf numFmtId="165" fontId="3" fillId="0" borderId="8" xfId="0" applyNumberFormat="1" applyFont="1" applyBorder="1" applyAlignment="1" applyProtection="1">
      <alignment horizontal="center" vertical="center" wrapText="1"/>
    </xf>
    <xf numFmtId="2" fontId="19" fillId="0" borderId="8" xfId="0" applyNumberFormat="1" applyFont="1" applyBorder="1" applyAlignment="1" applyProtection="1">
      <alignment horizontal="center" vertical="center" wrapText="1"/>
    </xf>
    <xf numFmtId="1" fontId="19" fillId="0" borderId="8" xfId="0" applyNumberFormat="1" applyFont="1" applyBorder="1" applyAlignment="1" applyProtection="1">
      <alignment horizontal="center" vertical="center" wrapText="1"/>
    </xf>
    <xf numFmtId="0" fontId="12" fillId="0" borderId="0" xfId="0" applyFont="1" applyProtection="1"/>
    <xf numFmtId="1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20" fontId="15" fillId="3" borderId="0" xfId="0" applyNumberFormat="1" applyFont="1" applyFill="1" applyProtection="1"/>
    <xf numFmtId="20" fontId="15" fillId="3" borderId="2" xfId="0" applyNumberFormat="1" applyFont="1" applyFill="1" applyBorder="1" applyProtection="1"/>
    <xf numFmtId="165" fontId="15" fillId="3" borderId="0" xfId="0" applyNumberFormat="1" applyFont="1" applyFill="1" applyProtection="1"/>
    <xf numFmtId="0" fontId="16" fillId="3" borderId="0" xfId="0" applyFont="1" applyFill="1" applyAlignment="1" applyProtection="1">
      <alignment horizont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20" fontId="15" fillId="0" borderId="2" xfId="0" applyNumberFormat="1" applyFont="1" applyFill="1" applyBorder="1" applyProtection="1"/>
    <xf numFmtId="0" fontId="15" fillId="0" borderId="2" xfId="0" applyFont="1" applyFill="1" applyBorder="1" applyProtection="1"/>
    <xf numFmtId="165" fontId="15" fillId="0" borderId="2" xfId="0" applyNumberFormat="1" applyFont="1" applyFill="1" applyBorder="1" applyProtection="1"/>
    <xf numFmtId="0" fontId="3" fillId="0" borderId="4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/>
    </xf>
    <xf numFmtId="1" fontId="3" fillId="4" borderId="2" xfId="0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20" fontId="15" fillId="4" borderId="2" xfId="0" applyNumberFormat="1" applyFont="1" applyFill="1" applyBorder="1" applyProtection="1"/>
    <xf numFmtId="0" fontId="15" fillId="4" borderId="2" xfId="0" applyFont="1" applyFill="1" applyBorder="1" applyProtection="1"/>
    <xf numFmtId="165" fontId="15" fillId="4" borderId="2" xfId="0" applyNumberFormat="1" applyFont="1" applyFill="1" applyBorder="1" applyProtection="1"/>
    <xf numFmtId="0" fontId="3" fillId="4" borderId="4" xfId="0" applyFont="1" applyFill="1" applyBorder="1" applyAlignment="1" applyProtection="1">
      <alignment horizontal="center" vertical="center" wrapText="1"/>
    </xf>
    <xf numFmtId="0" fontId="15" fillId="3" borderId="2" xfId="0" applyFont="1" applyFill="1" applyBorder="1" applyProtection="1"/>
    <xf numFmtId="165" fontId="15" fillId="3" borderId="2" xfId="0" applyNumberFormat="1" applyFont="1" applyFill="1" applyBorder="1" applyProtection="1"/>
    <xf numFmtId="0" fontId="3" fillId="3" borderId="4" xfId="0" applyFont="1" applyFill="1" applyBorder="1" applyAlignment="1" applyProtection="1">
      <alignment horizontal="center" vertical="center" wrapText="1"/>
    </xf>
    <xf numFmtId="49" fontId="25" fillId="0" borderId="2" xfId="0" applyNumberFormat="1" applyFont="1" applyFill="1" applyBorder="1" applyAlignment="1" applyProtection="1">
      <alignment horizontal="center" vertical="center"/>
    </xf>
    <xf numFmtId="0" fontId="25" fillId="0" borderId="4" xfId="0" applyFont="1" applyBorder="1" applyAlignment="1" applyProtection="1">
      <alignment horizontal="center" vertical="center" wrapText="1"/>
    </xf>
    <xf numFmtId="0" fontId="24" fillId="0" borderId="0" xfId="0" applyFont="1" applyProtection="1"/>
    <xf numFmtId="0" fontId="3" fillId="0" borderId="11" xfId="0" applyFont="1" applyBorder="1" applyAlignment="1" applyProtection="1">
      <alignment vertical="center" textRotation="90"/>
    </xf>
    <xf numFmtId="49" fontId="3" fillId="3" borderId="2" xfId="0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textRotation="90"/>
    </xf>
    <xf numFmtId="0" fontId="15" fillId="0" borderId="2" xfId="0" applyFont="1" applyBorder="1" applyAlignment="1" applyProtection="1">
      <alignment vertical="center"/>
    </xf>
    <xf numFmtId="165" fontId="15" fillId="0" borderId="2" xfId="0" applyNumberFormat="1" applyFont="1" applyBorder="1" applyAlignment="1" applyProtection="1">
      <alignment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0" fontId="15" fillId="0" borderId="2" xfId="0" applyFont="1" applyBorder="1" applyProtection="1"/>
    <xf numFmtId="165" fontId="15" fillId="0" borderId="2" xfId="0" applyNumberFormat="1" applyFont="1" applyBorder="1" applyProtection="1"/>
    <xf numFmtId="20" fontId="15" fillId="0" borderId="2" xfId="0" applyNumberFormat="1" applyFont="1" applyBorder="1" applyAlignment="1" applyProtection="1">
      <alignment vertical="center"/>
    </xf>
    <xf numFmtId="0" fontId="0" fillId="0" borderId="11" xfId="0" applyBorder="1" applyProtection="1"/>
    <xf numFmtId="1" fontId="3" fillId="4" borderId="3" xfId="0" applyNumberFormat="1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vertical="center"/>
    </xf>
    <xf numFmtId="165" fontId="15" fillId="4" borderId="2" xfId="0" applyNumberFormat="1" applyFont="1" applyFill="1" applyBorder="1" applyAlignment="1" applyProtection="1">
      <alignment vertical="center"/>
    </xf>
    <xf numFmtId="1" fontId="3" fillId="3" borderId="3" xfId="0" applyNumberFormat="1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vertical="center"/>
    </xf>
    <xf numFmtId="165" fontId="15" fillId="3" borderId="2" xfId="0" applyNumberFormat="1" applyFont="1" applyFill="1" applyBorder="1" applyAlignment="1" applyProtection="1">
      <alignment vertical="center"/>
    </xf>
    <xf numFmtId="0" fontId="24" fillId="0" borderId="11" xfId="0" applyFont="1" applyBorder="1" applyProtection="1"/>
    <xf numFmtId="49" fontId="25" fillId="0" borderId="3" xfId="0" applyNumberFormat="1" applyFont="1" applyFill="1" applyBorder="1" applyAlignment="1" applyProtection="1">
      <alignment horizontal="center" vertical="center"/>
    </xf>
    <xf numFmtId="165" fontId="3" fillId="0" borderId="2" xfId="0" applyNumberFormat="1" applyFont="1" applyBorder="1" applyAlignment="1" applyProtection="1">
      <alignment horizontal="center" vertical="center"/>
    </xf>
    <xf numFmtId="0" fontId="5" fillId="0" borderId="11" xfId="0" applyFont="1" applyBorder="1" applyProtection="1"/>
    <xf numFmtId="0" fontId="15" fillId="4" borderId="3" xfId="0" applyFont="1" applyFill="1" applyBorder="1" applyAlignment="1" applyProtection="1">
      <alignment vertical="center"/>
    </xf>
    <xf numFmtId="165" fontId="15" fillId="4" borderId="3" xfId="0" applyNumberFormat="1" applyFont="1" applyFill="1" applyBorder="1" applyAlignment="1" applyProtection="1">
      <alignment vertical="center"/>
    </xf>
    <xf numFmtId="0" fontId="15" fillId="3" borderId="3" xfId="0" applyFont="1" applyFill="1" applyBorder="1" applyAlignment="1" applyProtection="1">
      <alignment vertical="center"/>
    </xf>
    <xf numFmtId="165" fontId="15" fillId="3" borderId="3" xfId="0" applyNumberFormat="1" applyFont="1" applyFill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 wrapText="1"/>
    </xf>
    <xf numFmtId="0" fontId="25" fillId="0" borderId="11" xfId="0" applyFont="1" applyBorder="1" applyAlignment="1" applyProtection="1">
      <alignment horizontal="center" vertical="center"/>
    </xf>
    <xf numFmtId="49" fontId="25" fillId="0" borderId="2" xfId="0" applyNumberFormat="1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left"/>
    </xf>
    <xf numFmtId="0" fontId="5" fillId="0" borderId="0" xfId="0" applyFont="1" applyProtection="1"/>
    <xf numFmtId="49" fontId="5" fillId="0" borderId="0" xfId="0" applyNumberFormat="1" applyFont="1" applyProtection="1"/>
    <xf numFmtId="49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2" fontId="21" fillId="0" borderId="0" xfId="0" applyNumberFormat="1" applyFont="1" applyAlignment="1" applyProtection="1">
      <alignment horizontal="center"/>
    </xf>
    <xf numFmtId="1" fontId="21" fillId="0" borderId="0" xfId="0" applyNumberFormat="1" applyFont="1" applyAlignment="1" applyProtection="1">
      <alignment horizontal="center"/>
    </xf>
    <xf numFmtId="2" fontId="5" fillId="0" borderId="0" xfId="0" applyNumberFormat="1" applyFont="1" applyAlignment="1" applyProtection="1">
      <alignment horizontal="center"/>
    </xf>
    <xf numFmtId="2" fontId="5" fillId="0" borderId="0" xfId="0" applyNumberFormat="1" applyFont="1" applyProtection="1"/>
    <xf numFmtId="0" fontId="11" fillId="0" borderId="0" xfId="0" applyFont="1" applyBorder="1" applyProtection="1"/>
    <xf numFmtId="0" fontId="15" fillId="0" borderId="0" xfId="0" applyFont="1" applyBorder="1" applyProtection="1"/>
    <xf numFmtId="0" fontId="7" fillId="0" borderId="2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center"/>
    </xf>
    <xf numFmtId="2" fontId="23" fillId="0" borderId="0" xfId="0" applyNumberFormat="1" applyFont="1" applyAlignment="1" applyProtection="1">
      <alignment horizontal="center"/>
    </xf>
    <xf numFmtId="1" fontId="23" fillId="0" borderId="0" xfId="0" applyNumberFormat="1" applyFont="1" applyAlignment="1" applyProtection="1">
      <alignment horizontal="center"/>
    </xf>
    <xf numFmtId="2" fontId="8" fillId="0" borderId="0" xfId="0" applyNumberFormat="1" applyFont="1" applyAlignment="1" applyProtection="1">
      <alignment horizontal="center"/>
    </xf>
    <xf numFmtId="2" fontId="8" fillId="0" borderId="0" xfId="0" applyNumberFormat="1" applyFont="1" applyProtection="1"/>
    <xf numFmtId="165" fontId="15" fillId="0" borderId="0" xfId="0" applyNumberFormat="1" applyFont="1" applyProtection="1"/>
    <xf numFmtId="165" fontId="0" fillId="0" borderId="0" xfId="0" applyNumberFormat="1" applyProtection="1"/>
    <xf numFmtId="2" fontId="17" fillId="0" borderId="0" xfId="0" applyNumberFormat="1" applyFont="1" applyProtection="1"/>
    <xf numFmtId="1" fontId="17" fillId="0" borderId="0" xfId="0" applyNumberFormat="1" applyFont="1" applyProtection="1"/>
    <xf numFmtId="2" fontId="0" fillId="0" borderId="0" xfId="0" applyNumberFormat="1" applyProtection="1"/>
    <xf numFmtId="0" fontId="10" fillId="0" borderId="0" xfId="0" applyFont="1" applyProtection="1"/>
    <xf numFmtId="2" fontId="3" fillId="3" borderId="2" xfId="0" applyNumberFormat="1" applyFont="1" applyFill="1" applyBorder="1" applyAlignment="1" applyProtection="1">
      <alignment horizontal="center" vertical="center"/>
      <protection hidden="1"/>
    </xf>
    <xf numFmtId="2" fontId="18" fillId="3" borderId="2" xfId="0" applyNumberFormat="1" applyFont="1" applyFill="1" applyBorder="1" applyProtection="1">
      <protection hidden="1"/>
    </xf>
    <xf numFmtId="1" fontId="18" fillId="3" borderId="2" xfId="0" applyNumberFormat="1" applyFont="1" applyFill="1" applyBorder="1" applyProtection="1">
      <protection hidden="1"/>
    </xf>
    <xf numFmtId="2" fontId="3" fillId="0" borderId="2" xfId="0" applyNumberFormat="1" applyFont="1" applyFill="1" applyBorder="1" applyAlignment="1" applyProtection="1">
      <alignment horizontal="center" vertical="center"/>
      <protection hidden="1"/>
    </xf>
    <xf numFmtId="2" fontId="18" fillId="0" borderId="2" xfId="0" applyNumberFormat="1" applyFont="1" applyFill="1" applyBorder="1" applyProtection="1">
      <protection hidden="1"/>
    </xf>
    <xf numFmtId="1" fontId="18" fillId="0" borderId="2" xfId="0" applyNumberFormat="1" applyFont="1" applyFill="1" applyBorder="1" applyProtection="1">
      <protection hidden="1"/>
    </xf>
    <xf numFmtId="2" fontId="3" fillId="0" borderId="2" xfId="0" applyNumberFormat="1" applyFont="1" applyBorder="1" applyAlignment="1" applyProtection="1">
      <alignment horizontal="center" vertical="center"/>
      <protection hidden="1"/>
    </xf>
    <xf numFmtId="2" fontId="3" fillId="4" borderId="2" xfId="0" applyNumberFormat="1" applyFont="1" applyFill="1" applyBorder="1" applyAlignment="1" applyProtection="1">
      <alignment horizontal="center" vertical="center"/>
      <protection hidden="1"/>
    </xf>
    <xf numFmtId="2" fontId="18" fillId="4" borderId="2" xfId="0" applyNumberFormat="1" applyFont="1" applyFill="1" applyBorder="1" applyProtection="1">
      <protection hidden="1"/>
    </xf>
    <xf numFmtId="1" fontId="18" fillId="4" borderId="2" xfId="0" applyNumberFormat="1" applyFont="1" applyFill="1" applyBorder="1" applyProtection="1">
      <protection hidden="1"/>
    </xf>
    <xf numFmtId="2" fontId="25" fillId="0" borderId="2" xfId="0" applyNumberFormat="1" applyFont="1" applyBorder="1" applyAlignment="1" applyProtection="1">
      <alignment horizontal="center" vertical="center"/>
      <protection hidden="1"/>
    </xf>
    <xf numFmtId="2" fontId="19" fillId="3" borderId="2" xfId="0" applyNumberFormat="1" applyFont="1" applyFill="1" applyBorder="1" applyAlignment="1" applyProtection="1">
      <alignment horizontal="center" vertical="center"/>
      <protection hidden="1"/>
    </xf>
    <xf numFmtId="1" fontId="19" fillId="3" borderId="2" xfId="0" applyNumberFormat="1" applyFont="1" applyFill="1" applyBorder="1" applyAlignment="1" applyProtection="1">
      <alignment horizontal="center" vertical="center"/>
      <protection hidden="1"/>
    </xf>
    <xf numFmtId="2" fontId="19" fillId="0" borderId="2" xfId="0" applyNumberFormat="1" applyFont="1" applyBorder="1" applyAlignment="1" applyProtection="1">
      <alignment horizontal="center" vertical="center"/>
      <protection hidden="1"/>
    </xf>
    <xf numFmtId="1" fontId="19" fillId="0" borderId="2" xfId="0" applyNumberFormat="1" applyFont="1" applyBorder="1" applyAlignment="1" applyProtection="1">
      <alignment horizontal="center" vertical="center"/>
      <protection hidden="1"/>
    </xf>
    <xf numFmtId="2" fontId="19" fillId="4" borderId="2" xfId="0" applyNumberFormat="1" applyFont="1" applyFill="1" applyBorder="1" applyAlignment="1" applyProtection="1">
      <alignment horizontal="center" vertical="center"/>
      <protection hidden="1"/>
    </xf>
    <xf numFmtId="1" fontId="19" fillId="4" borderId="2" xfId="0" applyNumberFormat="1" applyFont="1" applyFill="1" applyBorder="1" applyAlignment="1" applyProtection="1">
      <alignment horizontal="center" vertical="center"/>
      <protection hidden="1"/>
    </xf>
    <xf numFmtId="2" fontId="6" fillId="0" borderId="2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</xf>
    <xf numFmtId="1" fontId="25" fillId="0" borderId="0" xfId="0" applyNumberFormat="1" applyFont="1" applyBorder="1" applyAlignment="1" applyProtection="1">
      <alignment horizontal="center" vertical="center"/>
    </xf>
    <xf numFmtId="2" fontId="27" fillId="0" borderId="0" xfId="0" applyNumberFormat="1" applyFont="1"/>
    <xf numFmtId="4" fontId="3" fillId="0" borderId="2" xfId="0" applyNumberFormat="1" applyFont="1" applyBorder="1" applyAlignment="1" applyProtection="1">
      <alignment horizontal="center" vertical="center"/>
      <protection hidden="1"/>
    </xf>
    <xf numFmtId="4" fontId="19" fillId="0" borderId="2" xfId="0" applyNumberFormat="1" applyFont="1" applyBorder="1" applyAlignment="1" applyProtection="1">
      <alignment horizontal="center" vertical="center"/>
      <protection hidden="1"/>
    </xf>
    <xf numFmtId="4" fontId="3" fillId="4" borderId="2" xfId="0" applyNumberFormat="1" applyFont="1" applyFill="1" applyBorder="1" applyAlignment="1" applyProtection="1">
      <alignment horizontal="center" vertical="center"/>
      <protection hidden="1"/>
    </xf>
    <xf numFmtId="4" fontId="19" fillId="4" borderId="2" xfId="0" applyNumberFormat="1" applyFont="1" applyFill="1" applyBorder="1" applyAlignment="1" applyProtection="1">
      <alignment horizontal="center" vertical="center"/>
      <protection hidden="1"/>
    </xf>
    <xf numFmtId="4" fontId="3" fillId="3" borderId="2" xfId="0" applyNumberFormat="1" applyFont="1" applyFill="1" applyBorder="1" applyAlignment="1" applyProtection="1">
      <alignment horizontal="center" vertical="center"/>
      <protection hidden="1"/>
    </xf>
    <xf numFmtId="4" fontId="19" fillId="3" borderId="2" xfId="0" applyNumberFormat="1" applyFont="1" applyFill="1" applyBorder="1" applyAlignment="1" applyProtection="1">
      <alignment horizontal="center" vertical="center"/>
      <protection hidden="1"/>
    </xf>
    <xf numFmtId="4" fontId="25" fillId="0" borderId="2" xfId="0" applyNumberFormat="1" applyFont="1" applyBorder="1" applyAlignment="1" applyProtection="1">
      <alignment horizontal="center" vertical="center"/>
      <protection hidden="1"/>
    </xf>
    <xf numFmtId="0" fontId="1" fillId="0" borderId="0" xfId="0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5" fillId="0" borderId="0" xfId="0" applyFont="1"/>
    <xf numFmtId="2" fontId="15" fillId="0" borderId="1" xfId="0" applyNumberFormat="1" applyFont="1" applyBorder="1"/>
    <xf numFmtId="2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24" fillId="0" borderId="0" xfId="0" applyFont="1"/>
    <xf numFmtId="2" fontId="15" fillId="0" borderId="5" xfId="0" applyNumberFormat="1" applyFont="1" applyBorder="1"/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/>
    </xf>
    <xf numFmtId="2" fontId="15" fillId="0" borderId="0" xfId="0" applyNumberFormat="1" applyFont="1"/>
    <xf numFmtId="2" fontId="6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2" fontId="19" fillId="0" borderId="8" xfId="0" applyNumberFormat="1" applyFont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1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20" fontId="15" fillId="4" borderId="2" xfId="0" applyNumberFormat="1" applyFont="1" applyFill="1" applyBorder="1"/>
    <xf numFmtId="165" fontId="15" fillId="4" borderId="2" xfId="0" applyNumberFormat="1" applyFont="1" applyFill="1" applyBorder="1"/>
    <xf numFmtId="2" fontId="18" fillId="4" borderId="2" xfId="0" applyNumberFormat="1" applyFont="1" applyFill="1" applyBorder="1"/>
    <xf numFmtId="1" fontId="18" fillId="4" borderId="2" xfId="0" applyNumberFormat="1" applyFont="1" applyFill="1" applyBorder="1"/>
    <xf numFmtId="0" fontId="16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2" xfId="0" applyBorder="1"/>
    <xf numFmtId="1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0" fontId="15" fillId="3" borderId="2" xfId="0" applyNumberFormat="1" applyFont="1" applyFill="1" applyBorder="1"/>
    <xf numFmtId="165" fontId="15" fillId="3" borderId="2" xfId="0" applyNumberFormat="1" applyFont="1" applyFill="1" applyBorder="1"/>
    <xf numFmtId="2" fontId="18" fillId="3" borderId="2" xfId="0" applyNumberFormat="1" applyFont="1" applyFill="1" applyBorder="1"/>
    <xf numFmtId="1" fontId="18" fillId="3" borderId="2" xfId="0" applyNumberFormat="1" applyFont="1" applyFill="1" applyBorder="1"/>
    <xf numFmtId="0" fontId="16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center" wrapText="1"/>
    </xf>
    <xf numFmtId="49" fontId="25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" fontId="20" fillId="0" borderId="3" xfId="0" applyNumberFormat="1" applyFont="1" applyBorder="1" applyAlignment="1">
      <alignment horizontal="center" vertical="center"/>
    </xf>
    <xf numFmtId="1" fontId="20" fillId="0" borderId="3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0" fontId="15" fillId="0" borderId="2" xfId="0" applyNumberFormat="1" applyFont="1" applyBorder="1"/>
    <xf numFmtId="0" fontId="15" fillId="0" borderId="2" xfId="0" applyFont="1" applyBorder="1"/>
    <xf numFmtId="165" fontId="15" fillId="0" borderId="2" xfId="0" applyNumberFormat="1" applyFont="1" applyBorder="1"/>
    <xf numFmtId="2" fontId="18" fillId="0" borderId="2" xfId="0" applyNumberFormat="1" applyFont="1" applyBorder="1"/>
    <xf numFmtId="1" fontId="18" fillId="0" borderId="2" xfId="0" applyNumberFormat="1" applyFont="1" applyBorder="1"/>
    <xf numFmtId="0" fontId="15" fillId="0" borderId="4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15" fillId="4" borderId="2" xfId="0" applyFont="1" applyFill="1" applyBorder="1"/>
    <xf numFmtId="0" fontId="3" fillId="4" borderId="4" xfId="0" applyFont="1" applyFill="1" applyBorder="1" applyAlignment="1">
      <alignment horizontal="center" vertical="center" wrapText="1"/>
    </xf>
    <xf numFmtId="0" fontId="15" fillId="3" borderId="2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49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64" fontId="3" fillId="0" borderId="2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15" fillId="0" borderId="2" xfId="0" applyFont="1" applyBorder="1" applyAlignment="1">
      <alignment vertical="center"/>
    </xf>
    <xf numFmtId="165" fontId="15" fillId="0" borderId="2" xfId="0" applyNumberFormat="1" applyFont="1" applyBorder="1" applyAlignment="1">
      <alignment vertical="center"/>
    </xf>
    <xf numFmtId="20" fontId="15" fillId="0" borderId="2" xfId="0" applyNumberFormat="1" applyFont="1" applyBorder="1" applyAlignment="1">
      <alignment vertical="center"/>
    </xf>
    <xf numFmtId="2" fontId="18" fillId="0" borderId="2" xfId="0" applyNumberFormat="1" applyFont="1" applyBorder="1" applyAlignment="1">
      <alignment vertical="center"/>
    </xf>
    <xf numFmtId="1" fontId="18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24" fillId="0" borderId="11" xfId="0" applyFont="1" applyBorder="1"/>
    <xf numFmtId="0" fontId="15" fillId="4" borderId="2" xfId="0" applyFont="1" applyFill="1" applyBorder="1" applyAlignment="1">
      <alignment vertical="center"/>
    </xf>
    <xf numFmtId="165" fontId="15" fillId="4" borderId="2" xfId="0" applyNumberFormat="1" applyFont="1" applyFill="1" applyBorder="1" applyAlignment="1">
      <alignment vertical="center"/>
    </xf>
    <xf numFmtId="2" fontId="18" fillId="4" borderId="2" xfId="0" applyNumberFormat="1" applyFont="1" applyFill="1" applyBorder="1" applyAlignment="1">
      <alignment vertical="center"/>
    </xf>
    <xf numFmtId="1" fontId="18" fillId="4" borderId="2" xfId="0" applyNumberFormat="1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65" fontId="15" fillId="3" borderId="2" xfId="0" applyNumberFormat="1" applyFont="1" applyFill="1" applyBorder="1" applyAlignment="1">
      <alignment vertical="center"/>
    </xf>
    <xf numFmtId="2" fontId="18" fillId="3" borderId="2" xfId="0" applyNumberFormat="1" applyFont="1" applyFill="1" applyBorder="1" applyAlignment="1">
      <alignment vertical="center"/>
    </xf>
    <xf numFmtId="1" fontId="18" fillId="3" borderId="2" xfId="0" applyNumberFormat="1" applyFont="1" applyFill="1" applyBorder="1" applyAlignment="1">
      <alignment vertical="center"/>
    </xf>
    <xf numFmtId="0" fontId="5" fillId="0" borderId="11" xfId="0" applyFont="1" applyBorder="1"/>
    <xf numFmtId="49" fontId="25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/>
    <xf numFmtId="1" fontId="3" fillId="4" borderId="3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vertical="center"/>
    </xf>
    <xf numFmtId="165" fontId="15" fillId="4" borderId="3" xfId="0" applyNumberFormat="1" applyFont="1" applyFill="1" applyBorder="1" applyAlignment="1">
      <alignment vertical="center"/>
    </xf>
    <xf numFmtId="2" fontId="18" fillId="4" borderId="3" xfId="0" applyNumberFormat="1" applyFont="1" applyFill="1" applyBorder="1" applyAlignment="1">
      <alignment vertical="center"/>
    </xf>
    <xf numFmtId="1" fontId="18" fillId="4" borderId="3" xfId="0" applyNumberFormat="1" applyFont="1" applyFill="1" applyBorder="1" applyAlignment="1">
      <alignment vertical="center"/>
    </xf>
    <xf numFmtId="1" fontId="3" fillId="3" borderId="3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vertical="center"/>
    </xf>
    <xf numFmtId="165" fontId="15" fillId="3" borderId="3" xfId="0" applyNumberFormat="1" applyFont="1" applyFill="1" applyBorder="1" applyAlignment="1">
      <alignment vertical="center"/>
    </xf>
    <xf numFmtId="2" fontId="18" fillId="3" borderId="3" xfId="0" applyNumberFormat="1" applyFont="1" applyFill="1" applyBorder="1" applyAlignment="1">
      <alignment vertical="center"/>
    </xf>
    <xf numFmtId="1" fontId="18" fillId="3" borderId="3" xfId="0" applyNumberFormat="1" applyFont="1" applyFill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6" fillId="4" borderId="2" xfId="0" applyFont="1" applyFill="1" applyBorder="1"/>
    <xf numFmtId="165" fontId="6" fillId="4" borderId="2" xfId="0" applyNumberFormat="1" applyFont="1" applyFill="1" applyBorder="1"/>
    <xf numFmtId="2" fontId="6" fillId="4" borderId="2" xfId="0" applyNumberFormat="1" applyFont="1" applyFill="1" applyBorder="1"/>
    <xf numFmtId="2" fontId="6" fillId="4" borderId="2" xfId="0" applyNumberFormat="1" applyFont="1" applyFill="1" applyBorder="1" applyAlignment="1">
      <alignment vertical="center"/>
    </xf>
    <xf numFmtId="1" fontId="6" fillId="4" borderId="2" xfId="0" applyNumberFormat="1" applyFont="1" applyFill="1" applyBorder="1"/>
    <xf numFmtId="2" fontId="6" fillId="4" borderId="2" xfId="0" applyNumberFormat="1" applyFont="1" applyFill="1" applyBorder="1" applyAlignment="1" applyProtection="1">
      <alignment horizontal="center" vertical="center"/>
      <protection hidden="1"/>
    </xf>
    <xf numFmtId="0" fontId="26" fillId="0" borderId="2" xfId="0" applyFont="1" applyBorder="1" applyAlignment="1">
      <alignment horizontal="left"/>
    </xf>
    <xf numFmtId="0" fontId="26" fillId="0" borderId="0" xfId="0" applyFont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0" fontId="11" fillId="0" borderId="0" xfId="0" applyFont="1"/>
    <xf numFmtId="49" fontId="7" fillId="3" borderId="3" xfId="0" applyNumberFormat="1" applyFont="1" applyFill="1" applyBorder="1" applyAlignment="1">
      <alignment horizontal="center" vertical="center"/>
    </xf>
    <xf numFmtId="2" fontId="22" fillId="3" borderId="3" xfId="0" applyNumberFormat="1" applyFont="1" applyFill="1" applyBorder="1" applyAlignment="1">
      <alignment horizontal="center" vertical="center"/>
    </xf>
    <xf numFmtId="1" fontId="22" fillId="3" borderId="3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3" xfId="0" applyFont="1" applyBorder="1" applyAlignment="1">
      <alignment horizontal="left" vertical="center"/>
    </xf>
    <xf numFmtId="2" fontId="22" fillId="0" borderId="3" xfId="0" applyNumberFormat="1" applyFont="1" applyBorder="1" applyAlignment="1">
      <alignment horizontal="left" vertical="center"/>
    </xf>
    <xf numFmtId="1" fontId="22" fillId="0" borderId="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/>
    <xf numFmtId="0" fontId="15" fillId="0" borderId="0" xfId="0" applyFont="1" applyAlignment="1">
      <alignment horizontal="center"/>
    </xf>
    <xf numFmtId="165" fontId="15" fillId="0" borderId="0" xfId="0" applyNumberFormat="1" applyFont="1"/>
    <xf numFmtId="2" fontId="18" fillId="0" borderId="0" xfId="0" applyNumberFormat="1" applyFont="1"/>
    <xf numFmtId="1" fontId="18" fillId="0" borderId="0" xfId="0" applyNumberFormat="1" applyFont="1"/>
    <xf numFmtId="165" fontId="0" fillId="0" borderId="0" xfId="0" applyNumberFormat="1"/>
    <xf numFmtId="2" fontId="17" fillId="0" borderId="0" xfId="0" applyNumberFormat="1" applyFont="1"/>
    <xf numFmtId="1" fontId="17" fillId="0" borderId="0" xfId="0" applyNumberFormat="1" applyFont="1"/>
    <xf numFmtId="2" fontId="0" fillId="0" borderId="0" xfId="0" applyNumberFormat="1"/>
    <xf numFmtId="0" fontId="10" fillId="0" borderId="0" xfId="0" applyFont="1"/>
    <xf numFmtId="0" fontId="24" fillId="0" borderId="13" xfId="0" applyFont="1" applyBorder="1"/>
    <xf numFmtId="0" fontId="0" fillId="0" borderId="2" xfId="0" applyNumberFormat="1" applyBorder="1"/>
    <xf numFmtId="0" fontId="0" fillId="0" borderId="13" xfId="0" applyNumberFormat="1" applyBorder="1"/>
    <xf numFmtId="164" fontId="3" fillId="4" borderId="2" xfId="0" applyNumberFormat="1" applyFont="1" applyFill="1" applyBorder="1" applyAlignment="1" applyProtection="1">
      <alignment horizontal="center" vertical="center"/>
      <protection hidden="1"/>
    </xf>
    <xf numFmtId="164" fontId="18" fillId="4" borderId="2" xfId="0" applyNumberFormat="1" applyFont="1" applyFill="1" applyBorder="1" applyProtection="1">
      <protection hidden="1"/>
    </xf>
    <xf numFmtId="164" fontId="18" fillId="3" borderId="2" xfId="0" applyNumberFormat="1" applyFont="1" applyFill="1" applyBorder="1" applyProtection="1">
      <protection hidden="1"/>
    </xf>
    <xf numFmtId="164" fontId="25" fillId="0" borderId="2" xfId="0" applyNumberFormat="1" applyFont="1" applyBorder="1" applyAlignment="1" applyProtection="1">
      <alignment horizontal="center" vertical="center"/>
      <protection hidden="1"/>
    </xf>
    <xf numFmtId="164" fontId="18" fillId="0" borderId="2" xfId="0" applyNumberFormat="1" applyFont="1" applyBorder="1" applyProtection="1">
      <protection hidden="1"/>
    </xf>
    <xf numFmtId="164" fontId="19" fillId="0" borderId="2" xfId="0" applyNumberFormat="1" applyFont="1" applyBorder="1" applyAlignment="1" applyProtection="1">
      <alignment horizontal="center" vertical="center"/>
      <protection hidden="1"/>
    </xf>
    <xf numFmtId="164" fontId="19" fillId="4" borderId="2" xfId="0" applyNumberFormat="1" applyFont="1" applyFill="1" applyBorder="1" applyAlignment="1" applyProtection="1">
      <alignment horizontal="center" vertical="center"/>
      <protection hidden="1"/>
    </xf>
    <xf numFmtId="164" fontId="19" fillId="3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vertical="center" textRotation="90"/>
    </xf>
    <xf numFmtId="0" fontId="3" fillId="2" borderId="8" xfId="0" applyFont="1" applyFill="1" applyBorder="1" applyAlignment="1" applyProtection="1">
      <alignment vertical="center" textRotation="90"/>
    </xf>
    <xf numFmtId="0" fontId="3" fillId="2" borderId="0" xfId="0" applyFont="1" applyFill="1" applyBorder="1" applyAlignment="1" applyProtection="1">
      <alignment vertical="center" textRotation="90"/>
    </xf>
    <xf numFmtId="20" fontId="15" fillId="3" borderId="2" xfId="0" applyNumberFormat="1" applyFont="1" applyFill="1" applyBorder="1" applyAlignment="1" applyProtection="1">
      <alignment vertical="center"/>
    </xf>
    <xf numFmtId="20" fontId="15" fillId="3" borderId="2" xfId="0" applyNumberFormat="1" applyFont="1" applyFill="1" applyBorder="1" applyAlignment="1">
      <alignment vertical="center"/>
    </xf>
    <xf numFmtId="49" fontId="3" fillId="4" borderId="2" xfId="0" applyNumberFormat="1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/>
    </xf>
    <xf numFmtId="2" fontId="19" fillId="4" borderId="2" xfId="0" applyNumberFormat="1" applyFont="1" applyFill="1" applyBorder="1" applyAlignment="1">
      <alignment horizontal="center" vertical="center"/>
    </xf>
    <xf numFmtId="1" fontId="19" fillId="4" borderId="2" xfId="0" applyNumberFormat="1" applyFont="1" applyFill="1" applyBorder="1" applyAlignment="1">
      <alignment horizontal="center" vertical="center"/>
    </xf>
    <xf numFmtId="20" fontId="15" fillId="4" borderId="2" xfId="0" applyNumberFormat="1" applyFont="1" applyFill="1" applyBorder="1" applyAlignment="1">
      <alignment vertical="center"/>
    </xf>
    <xf numFmtId="0" fontId="0" fillId="4" borderId="2" xfId="0" applyFill="1" applyBorder="1"/>
    <xf numFmtId="164" fontId="3" fillId="0" borderId="0" xfId="0" applyNumberFormat="1" applyFont="1" applyFill="1" applyAlignment="1">
      <alignment vertical="center"/>
    </xf>
    <xf numFmtId="0" fontId="0" fillId="0" borderId="2" xfId="0" applyFill="1" applyBorder="1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3" fillId="3" borderId="2" xfId="0" applyFont="1" applyFill="1" applyBorder="1" applyAlignment="1">
      <alignment vertical="center"/>
    </xf>
    <xf numFmtId="2" fontId="19" fillId="3" borderId="2" xfId="0" applyNumberFormat="1" applyFont="1" applyFill="1" applyBorder="1" applyAlignment="1">
      <alignment horizontal="center" vertical="center"/>
    </xf>
    <xf numFmtId="1" fontId="19" fillId="3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/>
    <xf numFmtId="165" fontId="15" fillId="0" borderId="2" xfId="0" applyNumberFormat="1" applyFont="1" applyFill="1" applyBorder="1"/>
    <xf numFmtId="20" fontId="15" fillId="0" borderId="2" xfId="0" applyNumberFormat="1" applyFont="1" applyFill="1" applyBorder="1"/>
    <xf numFmtId="2" fontId="18" fillId="0" borderId="2" xfId="0" applyNumberFormat="1" applyFont="1" applyFill="1" applyBorder="1"/>
    <xf numFmtId="1" fontId="18" fillId="0" borderId="2" xfId="0" applyNumberFormat="1" applyFont="1" applyFill="1" applyBorder="1"/>
    <xf numFmtId="0" fontId="3" fillId="0" borderId="2" xfId="0" applyFont="1" applyFill="1" applyBorder="1" applyAlignment="1">
      <alignment vertical="center" wrapText="1"/>
    </xf>
    <xf numFmtId="164" fontId="18" fillId="0" borderId="2" xfId="0" applyNumberFormat="1" applyFont="1" applyFill="1" applyBorder="1" applyProtection="1">
      <protection hidden="1"/>
    </xf>
    <xf numFmtId="0" fontId="15" fillId="0" borderId="4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center"/>
    </xf>
    <xf numFmtId="165" fontId="15" fillId="0" borderId="2" xfId="0" applyNumberFormat="1" applyFont="1" applyFill="1" applyBorder="1" applyAlignment="1">
      <alignment vertical="center"/>
    </xf>
    <xf numFmtId="2" fontId="18" fillId="0" borderId="2" xfId="0" applyNumberFormat="1" applyFont="1" applyFill="1" applyBorder="1" applyAlignment="1">
      <alignment vertical="center"/>
    </xf>
    <xf numFmtId="1" fontId="18" fillId="0" borderId="2" xfId="0" applyNumberFormat="1" applyFont="1" applyFill="1" applyBorder="1" applyAlignment="1">
      <alignment vertical="center"/>
    </xf>
    <xf numFmtId="0" fontId="5" fillId="0" borderId="2" xfId="0" applyFont="1" applyFill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4" fillId="0" borderId="0" xfId="0" applyFont="1" applyBorder="1"/>
    <xf numFmtId="0" fontId="5" fillId="0" borderId="0" xfId="0" applyFont="1" applyBorder="1"/>
    <xf numFmtId="0" fontId="25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164" fontId="3" fillId="4" borderId="0" xfId="0" applyNumberFormat="1" applyFont="1" applyFill="1" applyAlignment="1">
      <alignment vertical="center"/>
    </xf>
    <xf numFmtId="49" fontId="3" fillId="3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2" fontId="25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vertical="center" wrapText="1"/>
    </xf>
    <xf numFmtId="0" fontId="25" fillId="0" borderId="4" xfId="0" applyFont="1" applyBorder="1" applyAlignment="1" applyProtection="1">
      <alignment vertical="center" wrapText="1"/>
    </xf>
    <xf numFmtId="164" fontId="3" fillId="3" borderId="4" xfId="0" applyNumberFormat="1" applyFont="1" applyFill="1" applyBorder="1" applyAlignment="1" applyProtection="1">
      <alignment vertical="center"/>
    </xf>
    <xf numFmtId="164" fontId="3" fillId="0" borderId="4" xfId="0" applyNumberFormat="1" applyFont="1" applyBorder="1" applyAlignment="1" applyProtection="1">
      <alignment vertical="center"/>
    </xf>
    <xf numFmtId="0" fontId="5" fillId="0" borderId="4" xfId="0" applyFont="1" applyBorder="1" applyProtection="1"/>
    <xf numFmtId="0" fontId="3" fillId="0" borderId="9" xfId="0" applyFont="1" applyBorder="1" applyAlignment="1" applyProtection="1">
      <alignment vertical="center" wrapText="1"/>
    </xf>
    <xf numFmtId="0" fontId="26" fillId="0" borderId="4" xfId="0" applyFont="1" applyBorder="1" applyProtection="1"/>
    <xf numFmtId="0" fontId="0" fillId="0" borderId="15" xfId="0" applyBorder="1" applyProtection="1"/>
    <xf numFmtId="0" fontId="12" fillId="0" borderId="16" xfId="0" applyFont="1" applyBorder="1" applyProtection="1"/>
    <xf numFmtId="0" fontId="0" fillId="0" borderId="16" xfId="0" applyBorder="1" applyProtection="1"/>
    <xf numFmtId="0" fontId="24" fillId="0" borderId="16" xfId="0" applyFont="1" applyBorder="1" applyProtection="1"/>
    <xf numFmtId="0" fontId="0" fillId="0" borderId="18" xfId="0" applyBorder="1" applyProtection="1"/>
    <xf numFmtId="0" fontId="24" fillId="0" borderId="14" xfId="0" applyFont="1" applyBorder="1" applyProtection="1"/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/>
    </xf>
    <xf numFmtId="0" fontId="5" fillId="0" borderId="4" xfId="0" applyFont="1" applyBorder="1"/>
    <xf numFmtId="0" fontId="3" fillId="0" borderId="9" xfId="0" applyFont="1" applyBorder="1" applyAlignment="1">
      <alignment vertical="center" wrapText="1"/>
    </xf>
    <xf numFmtId="0" fontId="26" fillId="0" borderId="4" xfId="0" applyFont="1" applyBorder="1"/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/>
    </xf>
    <xf numFmtId="0" fontId="5" fillId="0" borderId="16" xfId="0" applyFont="1" applyBorder="1"/>
    <xf numFmtId="0" fontId="26" fillId="0" borderId="17" xfId="0" applyFont="1" applyBorder="1"/>
    <xf numFmtId="164" fontId="3" fillId="3" borderId="4" xfId="0" applyNumberFormat="1" applyFont="1" applyFill="1" applyBorder="1" applyAlignment="1">
      <alignment vertical="center"/>
    </xf>
    <xf numFmtId="164" fontId="3" fillId="3" borderId="16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/>
    </xf>
    <xf numFmtId="0" fontId="5" fillId="3" borderId="4" xfId="0" applyFont="1" applyFill="1" applyBorder="1"/>
    <xf numFmtId="0" fontId="3" fillId="0" borderId="16" xfId="0" applyFont="1" applyFill="1" applyBorder="1" applyAlignment="1">
      <alignment vertical="center" wrapText="1"/>
    </xf>
    <xf numFmtId="164" fontId="3" fillId="0" borderId="16" xfId="0" applyNumberFormat="1" applyFont="1" applyFill="1" applyBorder="1" applyAlignment="1">
      <alignment vertical="center"/>
    </xf>
    <xf numFmtId="0" fontId="5" fillId="3" borderId="16" xfId="0" applyFont="1" applyFill="1" applyBorder="1"/>
    <xf numFmtId="164" fontId="3" fillId="0" borderId="6" xfId="0" applyNumberFormat="1" applyFont="1" applyBorder="1" applyAlignment="1">
      <alignment vertical="center"/>
    </xf>
    <xf numFmtId="0" fontId="26" fillId="0" borderId="14" xfId="0" applyFont="1" applyBorder="1"/>
    <xf numFmtId="0" fontId="5" fillId="0" borderId="4" xfId="0" applyFont="1" applyFill="1" applyBorder="1"/>
    <xf numFmtId="0" fontId="5" fillId="0" borderId="16" xfId="0" applyFont="1" applyFill="1" applyBorder="1"/>
    <xf numFmtId="164" fontId="3" fillId="0" borderId="18" xfId="0" applyNumberFormat="1" applyFont="1" applyBorder="1" applyAlignment="1">
      <alignment vertical="center"/>
    </xf>
    <xf numFmtId="164" fontId="3" fillId="3" borderId="18" xfId="0" applyNumberFormat="1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164" fontId="3" fillId="4" borderId="16" xfId="0" applyNumberFormat="1" applyFont="1" applyFill="1" applyBorder="1" applyAlignment="1">
      <alignment vertical="center"/>
    </xf>
    <xf numFmtId="164" fontId="3" fillId="4" borderId="18" xfId="0" applyNumberFormat="1" applyFont="1" applyFill="1" applyBorder="1" applyAlignment="1">
      <alignment vertical="center"/>
    </xf>
    <xf numFmtId="49" fontId="3" fillId="0" borderId="2" xfId="0" applyNumberFormat="1" applyFont="1" applyBorder="1" applyAlignment="1">
      <alignment horizontal="left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8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24" fillId="0" borderId="0" xfId="0" applyFont="1" applyAlignment="1">
      <alignment horizontal="center"/>
    </xf>
    <xf numFmtId="2" fontId="6" fillId="0" borderId="0" xfId="0" applyNumberFormat="1" applyFont="1" applyBorder="1" applyAlignment="1" applyProtection="1">
      <alignment horizontal="left"/>
    </xf>
    <xf numFmtId="2" fontId="6" fillId="0" borderId="0" xfId="0" applyNumberFormat="1" applyFont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 vertical="center"/>
    </xf>
    <xf numFmtId="2" fontId="15" fillId="0" borderId="0" xfId="0" applyNumberFormat="1" applyFont="1" applyAlignment="1" applyProtection="1">
      <alignment horizontal="right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</cellXfs>
  <cellStyles count="2">
    <cellStyle name="Standard" xfId="0" builtinId="0"/>
    <cellStyle name="Standard 2" xfId="1" xr:uid="{7CA45FC3-2510-4C92-9A67-151998F638B9}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1EC7C0B-3418-475C-9791-4451498FD2E0}"/>
            </a:ext>
          </a:extLst>
        </xdr:cNvPr>
        <xdr:cNvSpPr>
          <a:spLocks noChangeShapeType="1"/>
        </xdr:cNvSpPr>
      </xdr:nvSpPr>
      <xdr:spPr bwMode="auto">
        <a:xfrm>
          <a:off x="5572125" y="121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7C253AA1-8E97-4C16-BDAE-5BA28B68CE46}"/>
            </a:ext>
          </a:extLst>
        </xdr:cNvPr>
        <xdr:cNvSpPr>
          <a:spLocks noChangeShapeType="1"/>
        </xdr:cNvSpPr>
      </xdr:nvSpPr>
      <xdr:spPr bwMode="auto">
        <a:xfrm>
          <a:off x="6115050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1E192B0-253E-4B7A-A1E5-AF01442B04BA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EAED7B5-7A83-4E0B-99DD-7A5960D0BCC8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EE6C0FA4-16D7-4B61-9667-D47E99C3A80F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E4678420-3040-4DE8-94DF-C108ADC9F4EA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B7D698AF-F49F-478C-B28C-E1F38298CF30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4F7DB33D-1AFA-4F49-BDC2-5E814EACF688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4396BCA9-1F7F-4E3B-9917-6A6663FC136D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702F570F-AAEF-4885-A914-6EFBA6487010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E25CCF35-8F20-4D5B-8D04-DF73FFD9ABD2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66546151-B612-49CF-B61B-272217E36390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86671E50-6C8B-40C1-91F8-39414743594E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93FFCC8-C06D-4DCD-B40E-BEB7D9EA52C4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63E19C9B-FCBA-4952-B626-2B7AA91DF441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E2BC8099-40BF-475A-B8FE-6B8739814BD3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703531C9-D8D2-4F16-B861-9330CA182F4E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84ECFD3B-52A1-4467-B928-9CA4BBE802FA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D49A3C2B-C1A1-4C76-A5A1-165E56A834CC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15BA8EC4-B344-4C6F-B5B0-E9CAFFA1FC0A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968AF1CC-BED1-4E09-9DF3-3AC57D61D809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D979D1C6-B474-45FA-90F1-113431B279D7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B51D1EA-4D06-4ABC-966E-2771ED1D1230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B57EC5D8-2BE1-4319-B0AD-3D2F5A2F6FF2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71AA0DE3-7B69-4C12-A216-DC63B9B99476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108B7636-5718-4B31-8E78-5F09AD997AF9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A1C268FA-00F9-4C07-B8C8-AF8A89B99D81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F617124B-775D-44B2-B86D-001C4A5E8BC1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D8E9ED59-A036-43BD-92D1-460262888259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FF43E34A-5958-4990-8FD3-3DDA67D2501A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F34DC7AD-7218-4A68-BD47-CA3EC02077D3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A79F2F93-257E-417A-9FD3-996E2DF8D94E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2B12A801-FC09-4EB5-8209-8E6615BF667C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9912209E-5474-45ED-A691-268CA72C7D6A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C7BF2941-767E-4BC4-8691-C58FCC4F4ED0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B64E4E6B-5E45-4935-8F7C-52C49E319034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6F1FF606-6E44-4E4C-AC40-6BE48FAC3321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6FD2D3EF-1FCA-472C-8B13-D7B4BCC3A5D2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1C74F327-5CD0-460F-9E1B-CAC9BBA3D92D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E709C552-ED89-467B-AB66-6793B0B94A7C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E057BD7B-82C0-4F6D-ABB2-2D35A4EC3BA3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8D75968E-D449-4895-BC49-82DCFC594421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CB82BE34-1472-4D4D-9C49-DA7B621D1F70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905F7852-B9A5-4F16-9FCF-CE1A02F6990B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926C0B13-C2E0-4B73-8912-11F8302D5F98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5FFF1355-2642-46DE-8965-78F00FEC759B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BFA12A34-E697-49BD-AA84-130ACD0EB35A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B9992562-2108-48AE-9A7D-B1B9650AF054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69F7BB55-0CE8-4D8D-A95B-94E8C3C905EC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0B2A8661-7050-4F71-BB89-9634F75568C8}"/>
            </a:ext>
          </a:extLst>
        </xdr:cNvPr>
        <xdr:cNvSpPr>
          <a:spLocks noChangeShapeType="1"/>
        </xdr:cNvSpPr>
      </xdr:nvSpPr>
      <xdr:spPr bwMode="auto">
        <a:xfrm>
          <a:off x="722947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36C136D-258D-47CB-8790-601746157A22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44FA4F97-F5F2-45CF-8665-545CBC8543F3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4D29C5F6-FFB1-4550-80D4-AA00C7B79500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30F870E5-AEDD-4133-80AA-D43DCDC5C7EF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A9C35900-26C9-4098-88F7-04199B498077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3F8F67BB-C594-4D7E-868B-29EC179CAC3E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FA30E646-F945-4709-B77D-677748784BD5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F836B7C3-BE4E-4F12-A9B9-967876FD1D1A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D4C13C73-FBF5-47A6-AF35-A950BE8E56D7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11285C58-D032-4D86-859A-7C2F6B9E5652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D6095807-434D-4C94-988C-4CE9380592B7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512A1252-94D1-4515-8174-141EDBF9CDB1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6D5F6E04-8DE6-4257-A15D-FCB37CD1F9AD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EEF6E523-1C97-4742-90AD-050A64473F53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E3550306-B187-4210-86FC-C7F2D69B270B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B54AFBA3-7AD4-45AD-9AE3-623EEAACE629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6396BDF3-F440-456F-A581-6F8431D83974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2771EF02-E97D-4F8D-A0D2-9A7B885E8679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9FBB81D0-1BF0-4F32-9351-75E148FCC9FF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AF29717F-2AA0-4795-9A29-8D7078333C97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2CE58713-059D-43E0-BED0-E370EAD11A5C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BB156789-26F5-4C49-A6F7-10E608599506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25262BAE-0D11-498D-B026-C48CB06B37CA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18359A00-926D-4B42-BC92-CFCE9CBE51D6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F15D64A1-A6CE-40F8-8440-27BE1A4F771A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79475E12-D597-48A6-BDAB-51E9F4D0537F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CB6C2437-38F0-4AE5-973C-34AEEFA7A610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48C833D6-38C6-4833-A61D-1FC65E94974C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9657BF30-2E70-482E-9AA2-F304D3E29789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A9A83ED3-E810-47A1-82F4-FB206382082D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84937156-08A9-4B72-99F6-55001AD82E9D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C4A86F7A-7EC8-4EAA-BD48-1FA4C4FD6A1B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C793D6B2-39CF-4BA6-B4A4-BCC256E31322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AD1F3A5B-95A1-41B8-82CA-71107891A7B8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22F01E8D-B42E-4D2B-8A03-C960D7D34CFD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B8AB5398-8A38-4ABC-8DA7-FD8C0F0872F6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CE0EE018-D9A6-412E-8B36-F4A6DB7758DF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C89B59E-1E65-435D-8C5F-242F6A6AADBE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7DA0AB1E-428C-4726-BB78-1BC3DF665D4B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259D8F40-FE64-40F6-92CD-6BB91BF7FFB9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A38B4763-F276-4420-805E-F41945176D02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66497184-6737-4006-A864-B4EB27774455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315D84F2-C0CD-4281-8A9D-CF07BE0ECAD1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247990AF-47AD-470B-94C8-9B9034B447F3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F99D9C6E-0008-4E90-9DEC-C512645C6CA3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B03D28F5-7014-4300-9469-5976B3F2FAF1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2261E5AB-90E7-44DB-A279-6DBD8AFF584B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DD23D7DE-42D5-478B-886A-AA76AF7D3386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8A63EE9-FE6D-41CC-BCAA-E550C9E15445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A2464E3-C771-4CBC-88A7-F9631F14D457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18CD291B-FE61-4DDC-8B52-FDFC96332E4C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9F2E6FA4-3DC0-4B6F-A4DC-4EBB6E984D28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F4144EE4-163A-40B1-8E52-FA580EB354C3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50E1354C-C71F-46D7-A911-794C145C48B2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7F5C2E42-7F44-4928-A5AE-FD573ABE7BA8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5C252D1B-5DE4-4B50-8E00-69AF1C2D8AD6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521ED316-6764-463F-8E08-D01992AB5846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FC54F06-C53E-4693-A646-DE3A25CE4ABD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9BB1E628-BEBF-4A4D-B228-1EDD9532BBFF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2FB4C3E1-C160-4AF9-9E1D-1EDD65750134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30829E5B-75E6-4B99-BD44-46EBE8883D7A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DFFC064F-CD39-4044-9C5A-EAA78F4E9925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9B2E3F90-0653-41D0-8172-B5BBE4EC31E6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B9F941EB-3272-4357-A876-79B00CCB3336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2FB021A8-B25C-42A0-AC62-A3BB2AE023B5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3CF06FA7-CF36-44AB-856F-41C62EEDF534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3BE06ED8-75C5-40C8-8C20-EF76576A3F90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95A1F917-492E-4EFD-8A72-1DE2E1037304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B556C09-70FE-42EA-8C79-9FEFFB8FEE4D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B66F845-21EC-4E53-9455-2BDA4F16C9D0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96E5DCA5-3242-4828-AC35-862FC219E78E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B79962AE-CBD8-49BC-9754-D3DB7F606EFB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DE57CDE5-0D83-4871-B734-4CB0EA9E27EB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B3717316-11D6-409E-A4F1-70604B179830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5A6CEE6A-70FC-40D5-8077-1181E560CF9D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CECB2072-0CE7-40E2-8FC9-DB8B9DF16AA4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98EE26FB-E87F-48B3-B18B-F978EBD07C7C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DDEA13C-670D-4D10-A91C-D534DEC8CC94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FADFA6-8027-429A-B634-B38DE1B1BF87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A87247C0-6FA9-43AA-BCA6-2ABBA868514F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7B660F06-6870-4998-8F6E-A02EDAE98743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5EBF9D59-54E7-47DA-9D56-30FC93259F30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EDC1793E-5D2E-465D-9A79-13FCC34D3CA4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8D174059-7677-4A38-BF87-3ABD672E2253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04041A89-BFA9-4CD1-8856-69C965D25810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64FF00E1-FFD7-4237-8243-382E3F38187A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7ECAB48D-A311-4411-9BBA-A49CDFF5436E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E497BBA6-20E1-4EFE-B46A-9520B4FE07A8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F8CC83BC-F588-4DAB-B188-C92973D53BD5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CA74D18E-CB27-4134-B900-E6998EA50F96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DBDE5708-1131-4C33-B2D9-D5B89431441D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85A4983E-231F-4C06-BB23-DCA8017402FF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921B0ABA-976C-41AA-89BB-231D9EFB9F7D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62A7A486-272D-4A3E-A509-D0477644E90C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7604B32B-781E-4AB6-AB33-604994A03288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8A03549D-1263-44D2-8EB2-76624A5F368B}"/>
            </a:ext>
          </a:extLst>
        </xdr:cNvPr>
        <xdr:cNvSpPr>
          <a:spLocks noChangeShapeType="1"/>
        </xdr:cNvSpPr>
      </xdr:nvSpPr>
      <xdr:spPr bwMode="auto">
        <a:xfrm>
          <a:off x="721995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A79234D-33E8-4E46-AA1B-B06142C5C997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19F01D2-20AE-4F5A-B496-71E55C163156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EF4EE2DE-EAAA-42EF-9F31-1B1138658E26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629CD102-4475-41F9-838D-847FE68029A8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7878FFC4-8A7D-4D8B-9C90-96A6787C11C5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128DBE45-C8D3-4509-B781-CB29AA090B60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BA015F0-792D-4B27-83E1-64ADD18C5076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9467C12-F427-4192-BEE8-062190B96BEC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4234EFEF-3F37-4027-8ED5-D0330F0B729E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3294017B-F481-4BAE-B725-C1D6F1E4C0CA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7019A3AC-7B27-4D59-A445-D583927F9EFF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AF7E2A23-E420-4DF0-A617-EE044ABE9141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96994B2-39E9-487D-814D-4B4A460DBC0D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4C62BD7-B5BE-4FD2-86E3-D35C0F1D2E44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70515153-EA22-464C-8758-036E75E7A015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99409FB6-9090-4104-8430-45F91A3C31E1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DC1799F2-1383-4358-9C48-287408BE22CF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1A0F1AA9-A739-484B-92BF-FAA676F452E8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3C78E33B-0D3B-46F1-820E-D43D89A4FC02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ED713B21-5958-4056-AE7A-75D1C4FCBA88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8CAC59E-02D5-4763-8B84-B806E70C4133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4E23A20-499C-4A62-BC50-002C244566F1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1C68EDE4-A970-439C-AF8E-762E31905203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BC221E4F-1E58-4973-A444-F6996D9AB172}"/>
            </a:ext>
          </a:extLst>
        </xdr:cNvPr>
        <xdr:cNvSpPr>
          <a:spLocks noChangeShapeType="1"/>
        </xdr:cNvSpPr>
      </xdr:nvSpPr>
      <xdr:spPr bwMode="auto">
        <a:xfrm>
          <a:off x="7124700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537C23A-5C40-4F8F-A470-2D58DD00EC80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41AA81ED-FE86-43F1-8777-15FE76BF84E4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6687FA71-DA54-4893-861F-942EDD38BFA2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5B31C00E-B554-409F-AD93-D08E20568D9B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378A7780-18D4-4A21-8F66-84A1A774174E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9EC52D6D-F10B-4CB5-B844-611CEBF44070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500614F5-94A6-4B93-AB31-E487DD05E7B6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2FC2254C-2701-4315-9A45-52DED90FAA41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BEC5AB2D-A554-44E8-A580-F47E4FF269A7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C12B90AE-18BE-423C-9A0D-4A98EE1CEF71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DB762A03-15C4-4EAA-8447-FFB147B79E22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835F0D80-6897-4FC1-80C1-5CB218CEA7DF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6A50D47-AD56-4CEB-88D0-2D436B315906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6D98B5A-442B-4950-8C3E-37E86E7054FB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256FA2D-C35B-4374-B3C7-3C7309F13959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3C6FE541-CEF4-4EF9-8B28-5A24818E2A3E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518E60C9-FC73-4EF8-A717-D54F98A64EDD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E7F1538F-1042-4B73-AC72-B0862FA570C7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1383D75B-A068-4F92-B2A4-0D57DF01A09F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CB2EDE9D-08ED-4818-8EF9-DEFC44FE0FB2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2E59EAE9-F497-46DE-AA0C-B04D2FBC12CF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DA4AE8C5-4CE5-4E59-BFF1-A2B06D4150A5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B0B532B2-89B5-4F2D-89F1-C54C4DA137A2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6844644D-1CBF-49AF-92D6-3F88DD6E8B06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D3703BD2-9F11-412D-A54C-C956F43F8688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A914F00C-1712-4E87-92B1-851912A9D408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30BD8467-22C1-4076-A3B0-E5B23C10DEAA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F7C43C9C-17D4-4A87-91F5-2D0CCC69E9C4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EEF58BE2-5A3D-4DE8-B5FC-C190E1DC5EFD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377359DA-7AC7-44D9-B87B-456A370A67CE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8A2DDC23-36F8-4D4D-8B82-904A0B26DFCA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84B0B451-DF4A-4757-A8AF-0409E0FAE3C0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7F13AC32-26A7-46C0-86CD-8E15F169B2D6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879116B0-59B1-4967-9A6A-9E02FAA05CE8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540E8DBA-F0A2-4701-8549-67005D234FCF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2EF6EA8B-6DC8-4466-9163-3FDB6011D824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82360D4-D394-4B9E-90A6-305EE578C9B8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46B28EBA-7B94-4110-A6C8-2307FDB1087D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CECB1FDA-8C67-4E7F-95F8-E48BFB801E06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A3A124B6-D1CF-4B48-8824-80AC966886AC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F74890D6-77D7-49A6-9DCC-CC0D3B4EA67E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46595CBE-3FCE-43F4-B57E-AFF2EEEBAF7B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C8E35A0C-784E-4469-AB31-AC9BBA0F0227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B945DF1F-8707-4DBF-A9CA-8719CE046718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6AC7206-56CF-4738-9564-E6FEE61C3CC1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33F83909-0B12-4C1F-AC5D-C575E090CA54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B110FDAA-EB39-49AB-A996-C9D5C481D513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B8FA930A-8321-4AD5-B700-54C9D1F448FE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1BBC51EF-D7EA-4A80-AA14-4F1580A376E9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B62046EB-220F-400C-BCB8-5E09DC22CBC7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E3F95572-E47C-4EE5-A951-6593D742DAA8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557446D7-CDB6-4A2E-A4C9-C7B3702E6F4E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B1AD7463-B384-4C37-B621-14A1E224A3F0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5C5CE306-2B14-4D26-874D-CD94E8963E80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33AF440D-B2D7-48A0-B5EE-6DAB9557986C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277365B7-149C-41CF-9C55-C397F67162C9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FEA98473-2DB9-4F67-A383-56B87594BB98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FCBF34C-57B3-4204-964E-EE7848B55102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D8B69960-1DCB-4A17-B771-CFF542DA1DF6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7F51D3D4-8DF0-4DB2-9BC8-8EFC268229BB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6724FD9-C397-4110-AB78-7DEF230AA267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DBC0FC69-9346-4EAE-ADA0-B7FCDC3DD170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F8E08B9-8E4A-49B1-AE9C-39D3FADD8BA1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D7254E03-991A-42C0-AAE1-3AB047DFD695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CC2E9D61-383B-4AB3-8A7E-6CEBCF51FC6C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E1C2F73F-6EC2-4414-A76F-72920757470C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910CD60F-FE23-438F-AB0E-EF186585C753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AF91CAE1-81A3-415C-B570-A69BD730A467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FB315C44-E290-430F-82DA-2288900EEB89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25E4B3AB-8B91-4AB7-B2EC-72A7CB649128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39F1886D-39CF-4789-8721-2638D88EB247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34BFDB95-2C03-4C80-9B5A-13EB67A50F04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6AC4C94F-A22F-4EB8-884D-DBC9F3A330CA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62344F78-439D-41E9-A5CE-EFB917EF0DAA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8441D5D0-3FDE-47F1-BB7D-75B656392029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219C24CA-23C9-4BCE-8A48-F710737A29AB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B3F5099-69FD-427C-80D5-7E64CAF98DB5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A884B776-D7A6-4FEF-9903-22533E2FDB2C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A6718ECE-7F0F-4311-AEBB-EF4D856577BC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F1534F40-8FFC-4ED0-BA1B-9DEFD2BBE8AA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C56549D5-137C-4F0D-984C-6EC7C313097C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94576022-0817-4CF8-98E1-0276F946AD66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2CA0B29C-AB2A-4189-A7BF-F566BF366655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C6F44C06-8695-4698-BB7F-FE726A67A820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80129C8-5B35-48EB-B1C5-64DFAE6018B4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471B4D72-67B7-412C-B4AC-7EB28ED386B6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D1010DA3-945F-4160-9A63-5EE4D46BF843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7819D6B2-07E6-4E5D-A8FC-A21D278C6517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3EAC674B-076F-4F49-B695-34CBDB0427A0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56314745-88FD-4399-81AB-423E0842169A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5ACEC07-8304-44CC-A0F8-D3C15D789073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DFA7768-C608-40BA-9CFD-FE1ED9C557CD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A15AA506-DF16-4588-9BBF-3407FF0272DA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ED046A87-B384-48FF-ADE4-492335FC6B97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AD9FA9F1-9ED6-4BD3-85AA-31AF4938DE49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B7EA93FC-7AFC-4945-8A5B-609C5162E24E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5CA4CB43-2C45-40FC-8B29-4C0010F4F9E6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9ADC09FA-1E6C-48C0-B6B1-4FC3C6586F0D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ADD59597-4AFD-4B1F-B4D9-4357667B68A3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35F910BB-1CBC-4B04-9FB4-8647887DC868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424C590D-078B-4964-B757-43E8725DB1F3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9D0221BC-3FE4-45AA-A1A6-6F1BB57496B9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BE474697-201F-48E1-8B12-97EEE05C4112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C01745A7-1349-4B47-A583-9F442DB70ABF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E82E9205-4A88-429A-BFC3-664008360981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A8517F2B-9474-4614-A37B-61B2D85B9C13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3D1E4F4B-F26A-42A7-B651-AD5B89AFFE73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8A6B2C1F-C7C1-4718-82B2-172FB4624134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409DD66-EAE5-4914-A5DD-C836B131A941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94F0721D-62C4-42EC-8628-5F0A1E74567F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7EE02B0C-C8BC-48FF-BA0B-6C92195B8943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18128FF2-B80E-4C20-A6A2-DF0C4498458B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3E656128-5336-47EF-9B2A-3A6FD1C6582C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E532092C-831F-4B26-842E-8B82E2E3B360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3BF3EC6B-C6D1-4374-BE3A-4B026E7EA77E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E3B85DD-D69F-416F-BDB9-83C998424279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A081FC65-C2FF-44B0-A39E-28A4DEDDEF2C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D093E456-F7BD-483E-92F4-82720F81D0FF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70C3C60F-D4AA-4D3F-8420-115B4FD309F3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C2EE9259-13D9-4A8D-A732-93B58139D9C4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2CF0C953-5175-478D-A872-1BE0B15ECC6A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E256A4D9-7C69-413B-8E37-CD156CCAB87B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31DC6422-54ED-4F68-9C37-C99CEE14E5E0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FA956584-698B-4728-B39A-042BC1E0A4F9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8D5346AA-0409-40D5-8D1D-220702B0B315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8F2243C7-F53C-4AC3-9D2D-11F82BE1E3F6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615EF9C2-F2E6-4C63-AE75-138584C6A31F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8C07B4C3-4DAC-4BCE-BF16-8125DE32E7B4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4EAE208C-C2AC-4732-B3D6-59EB5E4C0DEC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32DB4D88-2581-4283-81C2-CB30B92C038B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56158269-16D7-4B79-A665-A587577ADAA3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EAA67690-2A6A-4E73-9A93-626B14CB1720}"/>
            </a:ext>
          </a:extLst>
        </xdr:cNvPr>
        <xdr:cNvSpPr>
          <a:spLocks noChangeShapeType="1"/>
        </xdr:cNvSpPr>
      </xdr:nvSpPr>
      <xdr:spPr bwMode="auto">
        <a:xfrm>
          <a:off x="71723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52"/>
  <sheetViews>
    <sheetView showZeros="0" tabSelected="1" topLeftCell="A10" zoomScaleNormal="100" workbookViewId="0">
      <selection activeCell="AI15" sqref="AI15"/>
    </sheetView>
  </sheetViews>
  <sheetFormatPr baseColWidth="10" defaultColWidth="11.42578125" defaultRowHeight="18" customHeight="1" x14ac:dyDescent="0.25"/>
  <cols>
    <col min="1" max="1" width="3.140625" style="37" customWidth="1"/>
    <col min="2" max="2" width="3.7109375" style="37" bestFit="1" customWidth="1"/>
    <col min="3" max="3" width="4.28515625" style="37" customWidth="1"/>
    <col min="4" max="4" width="6.7109375" style="37" customWidth="1"/>
    <col min="5" max="5" width="7.140625" style="37" customWidth="1"/>
    <col min="6" max="6" width="5.5703125" style="37" bestFit="1" customWidth="1"/>
    <col min="7" max="7" width="7" style="139" customWidth="1"/>
    <col min="8" max="8" width="7.42578125" style="37" customWidth="1"/>
    <col min="9" max="9" width="5.5703125" style="37" bestFit="1" customWidth="1"/>
    <col min="10" max="10" width="7.85546875" style="140" hidden="1" customWidth="1"/>
    <col min="11" max="11" width="5.28515625" style="140" hidden="1" customWidth="1"/>
    <col min="12" max="12" width="5.28515625" style="141" hidden="1" customWidth="1"/>
    <col min="13" max="13" width="8" style="142" customWidth="1"/>
    <col min="14" max="15" width="5.42578125" style="140" hidden="1" customWidth="1"/>
    <col min="16" max="16" width="5.7109375" style="141" hidden="1" customWidth="1"/>
    <col min="17" max="17" width="8.42578125" style="142" bestFit="1" customWidth="1"/>
    <col min="18" max="18" width="5.7109375" style="142" customWidth="1"/>
    <col min="19" max="19" width="27.85546875" style="37" customWidth="1"/>
    <col min="20" max="20" width="10.42578125" style="37" bestFit="1" customWidth="1"/>
    <col min="21" max="21" width="5.140625" style="37" customWidth="1"/>
    <col min="22" max="22" width="2.7109375" style="37" customWidth="1"/>
    <col min="23" max="25" width="4.85546875" customWidth="1"/>
    <col min="26" max="16384" width="11.42578125" style="37"/>
  </cols>
  <sheetData>
    <row r="1" spans="1:25" ht="18" customHeight="1" x14ac:dyDescent="0.3">
      <c r="A1" s="30" t="s">
        <v>89</v>
      </c>
      <c r="B1" s="31"/>
      <c r="C1" s="32"/>
      <c r="D1" s="33"/>
      <c r="E1" s="33"/>
      <c r="F1" s="33"/>
      <c r="G1" s="163">
        <v>21</v>
      </c>
      <c r="H1" s="162" t="s">
        <v>72</v>
      </c>
      <c r="I1" s="32"/>
      <c r="J1" s="34"/>
      <c r="K1" s="34"/>
      <c r="L1" s="35"/>
      <c r="M1" s="36"/>
      <c r="N1" s="34"/>
      <c r="O1" s="34"/>
      <c r="P1" s="35"/>
      <c r="Q1" s="36"/>
      <c r="R1" s="36"/>
      <c r="S1" s="32"/>
      <c r="T1" s="32"/>
    </row>
    <row r="2" spans="1:25" ht="18" customHeight="1" x14ac:dyDescent="0.25">
      <c r="A2" s="32"/>
      <c r="B2" s="468" t="s">
        <v>69</v>
      </c>
      <c r="C2" s="468"/>
      <c r="D2" s="468"/>
      <c r="E2" s="491"/>
      <c r="F2" s="491"/>
      <c r="G2" s="491"/>
      <c r="H2" s="38"/>
      <c r="I2" s="492" t="s">
        <v>71</v>
      </c>
      <c r="J2" s="492"/>
      <c r="K2" s="492"/>
      <c r="L2" s="492"/>
      <c r="M2" s="492"/>
      <c r="N2" s="490" t="s">
        <v>67</v>
      </c>
      <c r="O2" s="490"/>
      <c r="P2" s="490"/>
      <c r="Q2" s="42">
        <v>40</v>
      </c>
      <c r="R2" s="43"/>
      <c r="S2" s="44" t="s">
        <v>68</v>
      </c>
      <c r="T2" s="45"/>
      <c r="W2" s="188"/>
      <c r="X2" s="188"/>
    </row>
    <row r="3" spans="1:25" ht="18" customHeight="1" x14ac:dyDescent="0.25">
      <c r="A3" s="32"/>
      <c r="B3" s="469" t="s">
        <v>70</v>
      </c>
      <c r="C3" s="469"/>
      <c r="D3" s="469"/>
      <c r="E3" s="491"/>
      <c r="F3" s="491"/>
      <c r="G3" s="491"/>
      <c r="H3" s="38"/>
      <c r="I3" s="492" t="s">
        <v>73</v>
      </c>
      <c r="J3" s="492"/>
      <c r="K3" s="492"/>
      <c r="L3" s="492"/>
      <c r="M3" s="492"/>
      <c r="N3" s="489" t="s">
        <v>66</v>
      </c>
      <c r="O3" s="489"/>
      <c r="P3" s="489"/>
      <c r="Q3" s="47"/>
      <c r="R3" s="48"/>
      <c r="S3" s="49"/>
      <c r="T3" s="49"/>
      <c r="W3" s="190"/>
      <c r="X3" s="190"/>
      <c r="Y3" s="190"/>
    </row>
    <row r="4" spans="1:25" ht="9.75" customHeight="1" thickBot="1" x14ac:dyDescent="0.3">
      <c r="A4" s="32"/>
      <c r="B4" s="49"/>
      <c r="C4" s="49"/>
      <c r="D4" s="49"/>
      <c r="E4" s="49"/>
      <c r="F4" s="49"/>
      <c r="G4" s="46"/>
      <c r="H4" s="38"/>
      <c r="I4" s="38"/>
      <c r="J4" s="50"/>
      <c r="K4" s="50"/>
      <c r="L4" s="50"/>
      <c r="M4" s="41"/>
      <c r="N4" s="51"/>
      <c r="O4" s="51"/>
      <c r="P4" s="51"/>
      <c r="Q4" s="41"/>
      <c r="R4" s="48"/>
      <c r="S4" s="49"/>
      <c r="T4" s="52"/>
    </row>
    <row r="5" spans="1:25" ht="32.25" customHeight="1" x14ac:dyDescent="0.25">
      <c r="A5" s="53"/>
      <c r="B5" s="480" t="s">
        <v>2</v>
      </c>
      <c r="C5" s="478" t="s">
        <v>3</v>
      </c>
      <c r="D5" s="474" t="s">
        <v>4</v>
      </c>
      <c r="E5" s="485"/>
      <c r="F5" s="54" t="s">
        <v>63</v>
      </c>
      <c r="G5" s="486" t="s">
        <v>5</v>
      </c>
      <c r="H5" s="487"/>
      <c r="I5" s="54" t="s">
        <v>63</v>
      </c>
      <c r="J5" s="55"/>
      <c r="K5" s="55"/>
      <c r="L5" s="56" t="s">
        <v>64</v>
      </c>
      <c r="M5" s="476" t="s">
        <v>6</v>
      </c>
      <c r="N5" s="55"/>
      <c r="O5" s="55"/>
      <c r="P5" s="56" t="s">
        <v>64</v>
      </c>
      <c r="Q5" s="476" t="s">
        <v>7</v>
      </c>
      <c r="R5" s="476" t="s">
        <v>8</v>
      </c>
      <c r="S5" s="474" t="s">
        <v>0</v>
      </c>
      <c r="T5" s="410" t="s">
        <v>1</v>
      </c>
      <c r="U5" s="420" t="s">
        <v>90</v>
      </c>
      <c r="W5" s="488" t="s">
        <v>74</v>
      </c>
      <c r="X5" s="488"/>
      <c r="Y5" s="488"/>
    </row>
    <row r="6" spans="1:25" ht="15" x14ac:dyDescent="0.25">
      <c r="A6" s="58"/>
      <c r="B6" s="481"/>
      <c r="C6" s="479"/>
      <c r="D6" s="59" t="s">
        <v>61</v>
      </c>
      <c r="E6" s="60" t="s">
        <v>62</v>
      </c>
      <c r="F6" s="61"/>
      <c r="G6" s="62" t="s">
        <v>61</v>
      </c>
      <c r="H6" s="61" t="s">
        <v>62</v>
      </c>
      <c r="I6" s="61"/>
      <c r="J6" s="63"/>
      <c r="K6" s="63"/>
      <c r="L6" s="64"/>
      <c r="M6" s="477"/>
      <c r="N6" s="63"/>
      <c r="O6" s="63"/>
      <c r="P6" s="64"/>
      <c r="Q6" s="477"/>
      <c r="R6" s="477"/>
      <c r="S6" s="475"/>
      <c r="T6" s="77" t="s">
        <v>9</v>
      </c>
      <c r="U6" s="421"/>
      <c r="V6" s="65"/>
      <c r="W6" s="212" t="s">
        <v>75</v>
      </c>
      <c r="X6" s="212" t="s">
        <v>76</v>
      </c>
      <c r="Y6" s="212" t="s">
        <v>77</v>
      </c>
    </row>
    <row r="7" spans="1:25" ht="18" customHeight="1" x14ac:dyDescent="0.25">
      <c r="A7" s="350" t="s">
        <v>77</v>
      </c>
      <c r="B7" s="105" t="s">
        <v>55</v>
      </c>
      <c r="C7" s="67" t="s">
        <v>14</v>
      </c>
      <c r="D7" s="69"/>
      <c r="E7" s="68"/>
      <c r="F7" s="69"/>
      <c r="G7" s="70"/>
      <c r="H7" s="69"/>
      <c r="I7" s="69"/>
      <c r="J7" s="8">
        <f>E7*24-D7*24</f>
        <v>0</v>
      </c>
      <c r="K7" s="8">
        <f>IF(J7&lt;6.01,J7,IF(J7&gt;9,J7-0.75,J7-0.5))</f>
        <v>0</v>
      </c>
      <c r="L7" s="9">
        <f>IF(F7="*",2,0)</f>
        <v>0</v>
      </c>
      <c r="M7" s="144">
        <f>L7+K7</f>
        <v>0</v>
      </c>
      <c r="N7" s="145">
        <f>H7*24-G7*24</f>
        <v>0</v>
      </c>
      <c r="O7" s="145">
        <f>IF(N7&lt;6.01,N7,IF(N7&gt;9,N7-0.75,N7-0.5))</f>
        <v>0</v>
      </c>
      <c r="P7" s="146">
        <f>IF(I7="*",2,0)</f>
        <v>0</v>
      </c>
      <c r="Q7" s="144">
        <f>P7+O7</f>
        <v>0</v>
      </c>
      <c r="R7" s="144">
        <f>(M7-Q7)*-1</f>
        <v>0</v>
      </c>
      <c r="S7" s="71" t="s">
        <v>56</v>
      </c>
      <c r="T7" s="411"/>
      <c r="U7" s="422"/>
      <c r="W7" s="338">
        <f>IF(AND(A7="F",C8="So"),0,IF(AND(A8="F",C7="So"),0,IF(A7="F",IF(I7="*",1.5,0),IF(A8="F",IF(I7="*",0.5,0),IF(C7="So",IF(I7="*",1.5,0),IF(C8="So",IF(I7="*",0.5,0),IF(I7="*",2,0)))))))</f>
        <v>0</v>
      </c>
      <c r="X7" s="338">
        <f>IF(Y7&gt;0.01,0,IF(C7="So",IF(AND(I7="*",I6="*"),Q7,IF(I7="*",Q7-2+0.5,IF(I6="*",Q7+1.5,Q7))),0))</f>
        <v>0</v>
      </c>
      <c r="Y7" s="338">
        <f>IF(A7="F",IF(AND(I7="*",I6="*"),Q7,IF(I7="*",Q7-2+0.5,IF(I6="*",Q7+1.5,Q7))),0)</f>
        <v>0</v>
      </c>
    </row>
    <row r="8" spans="1:25" ht="18" customHeight="1" x14ac:dyDescent="0.25">
      <c r="A8" s="350"/>
      <c r="B8" s="97" t="s">
        <v>26</v>
      </c>
      <c r="C8" s="73" t="s">
        <v>15</v>
      </c>
      <c r="D8" s="74"/>
      <c r="E8" s="74"/>
      <c r="F8" s="75"/>
      <c r="G8" s="76"/>
      <c r="H8" s="74"/>
      <c r="I8" s="75"/>
      <c r="J8" s="10">
        <f t="shared" ref="J8:J41" si="0">E8*24-D8*24</f>
        <v>0</v>
      </c>
      <c r="K8" s="10">
        <f t="shared" ref="K8:K11" si="1">IF(J8&lt;6.01,J8,IF(J8&gt;9,J8-0.75,J8-0.5))</f>
        <v>0</v>
      </c>
      <c r="L8" s="11">
        <f t="shared" ref="L8:L41" si="2">IF(F8="*",2,0)</f>
        <v>0</v>
      </c>
      <c r="M8" s="147">
        <f>L8+K8</f>
        <v>0</v>
      </c>
      <c r="N8" s="148">
        <f t="shared" ref="N8:N41" si="3">H8*24-G8*24</f>
        <v>0</v>
      </c>
      <c r="O8" s="148">
        <f t="shared" ref="O8:O11" si="4">IF(N8&lt;6.01,N8,IF(N8&gt;9,N8-0.75,N8-0.5))</f>
        <v>0</v>
      </c>
      <c r="P8" s="149">
        <f t="shared" ref="P8:P41" si="5">IF(I8="*",2,0)</f>
        <v>0</v>
      </c>
      <c r="Q8" s="150">
        <f t="shared" ref="Q8:Q41" si="6">P8+O8</f>
        <v>0</v>
      </c>
      <c r="R8" s="150">
        <f t="shared" ref="R8:R41" si="7">(M8-Q8)*-1</f>
        <v>0</v>
      </c>
      <c r="S8" s="77"/>
      <c r="T8" s="412"/>
      <c r="U8" s="422" t="s">
        <v>65</v>
      </c>
      <c r="W8" s="338">
        <f t="shared" ref="W8:W41" si="8">IF(AND(A8="F",C9="So"),0,IF(AND(A9="F",C8="So"),0,IF(A8="F",IF(I8="*",1.5,0),IF(A9="F",IF(I8="*",0.5,0),IF(C8="So",IF(I8="*",1.5,0),IF(C9="So",IF(I8="*",0.5,0),IF(I8="*",2,0)))))))</f>
        <v>0</v>
      </c>
      <c r="X8" s="338">
        <f t="shared" ref="X8:X41" si="9">IF(Y8&gt;0.01,0,IF(C8="So",IF(AND(I8="*",I7="*"),Q8,IF(I8="*",Q8-2+0.5,IF(I7="*",Q8+1.5,Q8))),0))</f>
        <v>0</v>
      </c>
      <c r="Y8" s="338">
        <f t="shared" ref="Y8:Y41" si="10">IF(A8="F",IF(AND(I8="*",I7="*"),Q8,IF(I8="*",Q8-2+0.5,IF(I7="*",Q8+1.5,Q8))),0)</f>
        <v>0</v>
      </c>
    </row>
    <row r="9" spans="1:25" ht="18" customHeight="1" x14ac:dyDescent="0.25">
      <c r="A9" s="350"/>
      <c r="B9" s="97" t="s">
        <v>27</v>
      </c>
      <c r="C9" s="73" t="s">
        <v>16</v>
      </c>
      <c r="D9" s="74"/>
      <c r="E9" s="74"/>
      <c r="F9" s="75"/>
      <c r="G9" s="76"/>
      <c r="H9" s="74"/>
      <c r="I9" s="75" t="s">
        <v>65</v>
      </c>
      <c r="J9" s="10">
        <f t="shared" si="0"/>
        <v>0</v>
      </c>
      <c r="K9" s="10">
        <f t="shared" si="1"/>
        <v>0</v>
      </c>
      <c r="L9" s="11">
        <f t="shared" si="2"/>
        <v>0</v>
      </c>
      <c r="M9" s="147">
        <f t="shared" ref="M9:M41" si="11">L9+K9</f>
        <v>0</v>
      </c>
      <c r="N9" s="148">
        <f t="shared" si="3"/>
        <v>0</v>
      </c>
      <c r="O9" s="148">
        <f t="shared" si="4"/>
        <v>0</v>
      </c>
      <c r="P9" s="149">
        <f t="shared" si="5"/>
        <v>0</v>
      </c>
      <c r="Q9" s="150">
        <f t="shared" si="6"/>
        <v>0</v>
      </c>
      <c r="R9" s="150">
        <f t="shared" si="7"/>
        <v>0</v>
      </c>
      <c r="S9" s="78"/>
      <c r="T9" s="412"/>
      <c r="U9" s="422"/>
      <c r="W9" s="338">
        <f t="shared" si="8"/>
        <v>0</v>
      </c>
      <c r="X9" s="338">
        <f t="shared" si="9"/>
        <v>0</v>
      </c>
      <c r="Y9" s="338">
        <f t="shared" si="10"/>
        <v>0</v>
      </c>
    </row>
    <row r="10" spans="1:25" ht="18" customHeight="1" x14ac:dyDescent="0.25">
      <c r="A10" s="348"/>
      <c r="B10" s="79" t="s">
        <v>28</v>
      </c>
      <c r="C10" s="80" t="s">
        <v>17</v>
      </c>
      <c r="D10" s="81"/>
      <c r="E10" s="81"/>
      <c r="F10" s="82"/>
      <c r="G10" s="83"/>
      <c r="H10" s="81"/>
      <c r="I10" s="82"/>
      <c r="J10" s="12">
        <f t="shared" si="0"/>
        <v>0</v>
      </c>
      <c r="K10" s="12">
        <f t="shared" si="1"/>
        <v>0</v>
      </c>
      <c r="L10" s="13">
        <f t="shared" si="2"/>
        <v>0</v>
      </c>
      <c r="M10" s="151">
        <f t="shared" si="11"/>
        <v>0</v>
      </c>
      <c r="N10" s="152">
        <f t="shared" si="3"/>
        <v>0</v>
      </c>
      <c r="O10" s="152">
        <f t="shared" si="4"/>
        <v>0</v>
      </c>
      <c r="P10" s="153">
        <f t="shared" si="5"/>
        <v>0</v>
      </c>
      <c r="Q10" s="151">
        <f t="shared" si="6"/>
        <v>0</v>
      </c>
      <c r="R10" s="151">
        <f t="shared" si="7"/>
        <v>0</v>
      </c>
      <c r="S10" s="84"/>
      <c r="T10" s="413"/>
      <c r="U10" s="422"/>
      <c r="W10" s="338">
        <f t="shared" si="8"/>
        <v>0</v>
      </c>
      <c r="X10" s="338">
        <f t="shared" si="9"/>
        <v>0</v>
      </c>
      <c r="Y10" s="338">
        <f t="shared" si="10"/>
        <v>0</v>
      </c>
    </row>
    <row r="11" spans="1:25" ht="18" customHeight="1" x14ac:dyDescent="0.25">
      <c r="A11" s="348"/>
      <c r="B11" s="66" t="s">
        <v>29</v>
      </c>
      <c r="C11" s="67" t="s">
        <v>10</v>
      </c>
      <c r="D11" s="69"/>
      <c r="E11" s="69"/>
      <c r="F11" s="85"/>
      <c r="G11" s="86"/>
      <c r="H11" s="69"/>
      <c r="I11" s="85" t="s">
        <v>65</v>
      </c>
      <c r="J11" s="8">
        <f t="shared" si="0"/>
        <v>0</v>
      </c>
      <c r="K11" s="8">
        <f t="shared" si="1"/>
        <v>0</v>
      </c>
      <c r="L11" s="9">
        <f t="shared" si="2"/>
        <v>0</v>
      </c>
      <c r="M11" s="144">
        <f t="shared" si="11"/>
        <v>0</v>
      </c>
      <c r="N11" s="145">
        <f t="shared" si="3"/>
        <v>0</v>
      </c>
      <c r="O11" s="145">
        <f t="shared" si="4"/>
        <v>0</v>
      </c>
      <c r="P11" s="146">
        <f t="shared" si="5"/>
        <v>0</v>
      </c>
      <c r="Q11" s="144">
        <f t="shared" si="6"/>
        <v>0</v>
      </c>
      <c r="R11" s="144">
        <f t="shared" si="7"/>
        <v>0</v>
      </c>
      <c r="S11" s="87"/>
      <c r="T11" s="411"/>
      <c r="U11" s="422"/>
      <c r="W11" s="338">
        <f>IF(AND(A11="F",C13="So"),0,IF(AND(A13="F",C11="So"),0,IF(A11="F",IF(I11="*",1.5,0),IF(A13="F",IF(I11="*",0.5,0),IF(C11="So",IF(I11="*",1.5,0),IF(C13="So",IF(I11="*",0.5,0),IF(I11="*",2,0)))))))</f>
        <v>0</v>
      </c>
      <c r="X11" s="338">
        <f t="shared" si="9"/>
        <v>0</v>
      </c>
      <c r="Y11" s="338">
        <f t="shared" si="10"/>
        <v>0</v>
      </c>
    </row>
    <row r="12" spans="1:25" s="90" customFormat="1" ht="18" customHeight="1" x14ac:dyDescent="0.25">
      <c r="A12" s="349"/>
      <c r="B12" s="88"/>
      <c r="C12" s="465" t="s">
        <v>11</v>
      </c>
      <c r="D12" s="466"/>
      <c r="E12" s="466"/>
      <c r="F12" s="466"/>
      <c r="G12" s="466"/>
      <c r="H12" s="467"/>
      <c r="I12" s="1"/>
      <c r="J12" s="4"/>
      <c r="K12" s="4"/>
      <c r="L12" s="5"/>
      <c r="M12" s="154">
        <f>SUM(M7:M11)</f>
        <v>0</v>
      </c>
      <c r="N12" s="154"/>
      <c r="O12" s="154"/>
      <c r="P12" s="154"/>
      <c r="Q12" s="154">
        <f t="shared" ref="Q12:R12" si="12">SUM(Q7:Q11)</f>
        <v>0</v>
      </c>
      <c r="R12" s="154">
        <f t="shared" si="12"/>
        <v>0</v>
      </c>
      <c r="S12" s="89"/>
      <c r="T12" s="414"/>
      <c r="U12" s="423"/>
      <c r="W12" s="338">
        <f t="shared" si="8"/>
        <v>0</v>
      </c>
      <c r="X12" s="338">
        <f t="shared" si="9"/>
        <v>0</v>
      </c>
      <c r="Y12" s="338">
        <f t="shared" si="10"/>
        <v>0</v>
      </c>
    </row>
    <row r="13" spans="1:25" ht="18" customHeight="1" x14ac:dyDescent="0.25">
      <c r="A13" s="91" t="s">
        <v>77</v>
      </c>
      <c r="B13" s="66" t="s">
        <v>30</v>
      </c>
      <c r="C13" s="67" t="s">
        <v>12</v>
      </c>
      <c r="D13" s="92"/>
      <c r="E13" s="92"/>
      <c r="F13" s="92"/>
      <c r="G13" s="93"/>
      <c r="H13" s="92"/>
      <c r="I13" s="92"/>
      <c r="J13" s="14">
        <f t="shared" si="0"/>
        <v>0</v>
      </c>
      <c r="K13" s="14">
        <f>IF(J13&lt;6.01,J13,IF(J13&gt;9,J13-0.75,J13-0.5))</f>
        <v>0</v>
      </c>
      <c r="L13" s="15">
        <f t="shared" si="2"/>
        <v>0</v>
      </c>
      <c r="M13" s="144">
        <f t="shared" si="11"/>
        <v>0</v>
      </c>
      <c r="N13" s="155">
        <f t="shared" si="3"/>
        <v>0</v>
      </c>
      <c r="O13" s="155">
        <f>IF(N13&lt;6.01,N13,IF(N13&gt;9,N13-0.75,N13-0.5))</f>
        <v>0</v>
      </c>
      <c r="P13" s="156">
        <f t="shared" si="5"/>
        <v>0</v>
      </c>
      <c r="Q13" s="144">
        <f t="shared" si="6"/>
        <v>0</v>
      </c>
      <c r="R13" s="144">
        <f t="shared" si="7"/>
        <v>0</v>
      </c>
      <c r="S13" s="71" t="s">
        <v>59</v>
      </c>
      <c r="T13" s="415"/>
      <c r="U13" s="422"/>
      <c r="W13" s="338">
        <f t="shared" si="8"/>
        <v>0</v>
      </c>
      <c r="X13" s="338">
        <f>IF(Y13&gt;0.01,0,IF(C13="So",IF(AND(I13="*",I11="*"),Q13,IF(I13="*",Q13-2+0.5,IF(I11="*",Q13+1.5,Q13))),0))</f>
        <v>0</v>
      </c>
      <c r="Y13" s="338">
        <f>IF(A13="F",IF(AND(I13="*",I11="*"),Q13,IF(I13="*",Q13-2+0.5,IF(I11="*",Q13+1.5,Q13))),0)</f>
        <v>0</v>
      </c>
    </row>
    <row r="14" spans="1:25" ht="18" customHeight="1" x14ac:dyDescent="0.25">
      <c r="A14" s="94"/>
      <c r="B14" s="72" t="s">
        <v>31</v>
      </c>
      <c r="C14" s="73" t="s">
        <v>13</v>
      </c>
      <c r="D14" s="95"/>
      <c r="E14" s="95"/>
      <c r="F14" s="95"/>
      <c r="G14" s="96"/>
      <c r="H14" s="100"/>
      <c r="I14" s="95"/>
      <c r="J14" s="16">
        <f t="shared" si="0"/>
        <v>0</v>
      </c>
      <c r="K14" s="16">
        <f t="shared" ref="K14:K19" si="13">IF(J14&lt;6.01,J14,IF(J14&gt;9,J14-0.75,J14-0.5))</f>
        <v>0</v>
      </c>
      <c r="L14" s="17">
        <f t="shared" si="2"/>
        <v>0</v>
      </c>
      <c r="M14" s="150">
        <f t="shared" si="11"/>
        <v>0</v>
      </c>
      <c r="N14" s="157">
        <f t="shared" si="3"/>
        <v>0</v>
      </c>
      <c r="O14" s="157">
        <f t="shared" ref="O14:O19" si="14">IF(N14&lt;6.01,N14,IF(N14&gt;9,N14-0.75,N14-0.5))</f>
        <v>0</v>
      </c>
      <c r="P14" s="158">
        <f t="shared" si="5"/>
        <v>0</v>
      </c>
      <c r="Q14" s="150">
        <f t="shared" si="6"/>
        <v>0</v>
      </c>
      <c r="R14" s="150">
        <f t="shared" si="7"/>
        <v>0</v>
      </c>
      <c r="S14" s="77"/>
      <c r="T14" s="412"/>
      <c r="U14" s="422"/>
      <c r="W14" s="338">
        <f t="shared" si="8"/>
        <v>0</v>
      </c>
      <c r="X14" s="338">
        <f t="shared" si="9"/>
        <v>0</v>
      </c>
      <c r="Y14" s="338">
        <f t="shared" si="10"/>
        <v>0</v>
      </c>
    </row>
    <row r="15" spans="1:25" ht="18" customHeight="1" x14ac:dyDescent="0.25">
      <c r="A15" s="58"/>
      <c r="B15" s="97" t="s">
        <v>32</v>
      </c>
      <c r="C15" s="73" t="s">
        <v>14</v>
      </c>
      <c r="D15" s="98"/>
      <c r="E15" s="98"/>
      <c r="F15" s="98"/>
      <c r="G15" s="99"/>
      <c r="H15" s="98"/>
      <c r="I15" s="98"/>
      <c r="J15" s="18">
        <f t="shared" si="0"/>
        <v>0</v>
      </c>
      <c r="K15" s="18">
        <f t="shared" si="13"/>
        <v>0</v>
      </c>
      <c r="L15" s="19">
        <f t="shared" si="2"/>
        <v>0</v>
      </c>
      <c r="M15" s="150">
        <f t="shared" si="11"/>
        <v>0</v>
      </c>
      <c r="N15" s="157">
        <f t="shared" si="3"/>
        <v>0</v>
      </c>
      <c r="O15" s="157">
        <f t="shared" si="14"/>
        <v>0</v>
      </c>
      <c r="P15" s="158">
        <f t="shared" si="5"/>
        <v>0</v>
      </c>
      <c r="Q15" s="150">
        <f t="shared" si="6"/>
        <v>0</v>
      </c>
      <c r="R15" s="150">
        <f t="shared" si="7"/>
        <v>0</v>
      </c>
      <c r="S15" s="77"/>
      <c r="T15" s="412"/>
      <c r="U15" s="421"/>
      <c r="V15" s="65"/>
      <c r="W15" s="338">
        <f t="shared" si="8"/>
        <v>0</v>
      </c>
      <c r="X15" s="338">
        <f t="shared" si="9"/>
        <v>0</v>
      </c>
      <c r="Y15" s="338">
        <f t="shared" si="10"/>
        <v>0</v>
      </c>
    </row>
    <row r="16" spans="1:25" ht="18" customHeight="1" x14ac:dyDescent="0.25">
      <c r="A16" s="58"/>
      <c r="B16" s="97" t="s">
        <v>33</v>
      </c>
      <c r="C16" s="73" t="s">
        <v>15</v>
      </c>
      <c r="D16" s="100"/>
      <c r="E16" s="100"/>
      <c r="F16" s="95"/>
      <c r="G16" s="96"/>
      <c r="H16" s="100"/>
      <c r="I16" s="95"/>
      <c r="J16" s="16">
        <f t="shared" si="0"/>
        <v>0</v>
      </c>
      <c r="K16" s="16">
        <f t="shared" si="13"/>
        <v>0</v>
      </c>
      <c r="L16" s="17">
        <f t="shared" si="2"/>
        <v>0</v>
      </c>
      <c r="M16" s="150">
        <f t="shared" si="11"/>
        <v>0</v>
      </c>
      <c r="N16" s="157">
        <f t="shared" si="3"/>
        <v>0</v>
      </c>
      <c r="O16" s="157">
        <f t="shared" si="14"/>
        <v>0</v>
      </c>
      <c r="P16" s="158">
        <f t="shared" si="5"/>
        <v>0</v>
      </c>
      <c r="Q16" s="150">
        <f t="shared" si="6"/>
        <v>0</v>
      </c>
      <c r="R16" s="150">
        <f t="shared" si="7"/>
        <v>0</v>
      </c>
      <c r="S16" s="77"/>
      <c r="T16" s="412"/>
      <c r="U16" s="422"/>
      <c r="W16" s="338">
        <f t="shared" si="8"/>
        <v>0</v>
      </c>
      <c r="X16" s="338">
        <f t="shared" si="9"/>
        <v>0</v>
      </c>
      <c r="Y16" s="338">
        <f t="shared" si="10"/>
        <v>0</v>
      </c>
    </row>
    <row r="17" spans="1:25" ht="18" customHeight="1" x14ac:dyDescent="0.25">
      <c r="A17" s="101"/>
      <c r="B17" s="97" t="s">
        <v>34</v>
      </c>
      <c r="C17" s="73" t="s">
        <v>16</v>
      </c>
      <c r="D17" s="98"/>
      <c r="E17" s="98"/>
      <c r="F17" s="98"/>
      <c r="G17" s="99"/>
      <c r="H17" s="98"/>
      <c r="I17" s="98"/>
      <c r="J17" s="18">
        <f t="shared" si="0"/>
        <v>0</v>
      </c>
      <c r="K17" s="18">
        <f t="shared" si="13"/>
        <v>0</v>
      </c>
      <c r="L17" s="19">
        <f t="shared" si="2"/>
        <v>0</v>
      </c>
      <c r="M17" s="150">
        <f t="shared" si="11"/>
        <v>0</v>
      </c>
      <c r="N17" s="157">
        <f t="shared" si="3"/>
        <v>0</v>
      </c>
      <c r="O17" s="157">
        <f t="shared" si="14"/>
        <v>0</v>
      </c>
      <c r="P17" s="158">
        <f t="shared" si="5"/>
        <v>0</v>
      </c>
      <c r="Q17" s="150">
        <f t="shared" si="6"/>
        <v>0</v>
      </c>
      <c r="R17" s="150">
        <f t="shared" si="7"/>
        <v>0</v>
      </c>
      <c r="S17" s="77"/>
      <c r="T17" s="412"/>
      <c r="U17" s="422"/>
      <c r="W17" s="338">
        <f t="shared" si="8"/>
        <v>0</v>
      </c>
      <c r="X17" s="338">
        <f t="shared" si="9"/>
        <v>0</v>
      </c>
      <c r="Y17" s="338">
        <f t="shared" si="10"/>
        <v>0</v>
      </c>
    </row>
    <row r="18" spans="1:25" ht="18" customHeight="1" x14ac:dyDescent="0.25">
      <c r="A18" s="101"/>
      <c r="B18" s="102" t="s">
        <v>35</v>
      </c>
      <c r="C18" s="80" t="s">
        <v>17</v>
      </c>
      <c r="D18" s="103"/>
      <c r="E18" s="103"/>
      <c r="F18" s="103"/>
      <c r="G18" s="104"/>
      <c r="H18" s="103"/>
      <c r="I18" s="103"/>
      <c r="J18" s="20">
        <f t="shared" si="0"/>
        <v>0</v>
      </c>
      <c r="K18" s="20">
        <f t="shared" si="13"/>
        <v>0</v>
      </c>
      <c r="L18" s="21">
        <f t="shared" si="2"/>
        <v>0</v>
      </c>
      <c r="M18" s="151">
        <f t="shared" si="11"/>
        <v>0</v>
      </c>
      <c r="N18" s="159">
        <f t="shared" si="3"/>
        <v>0</v>
      </c>
      <c r="O18" s="159">
        <f t="shared" si="14"/>
        <v>0</v>
      </c>
      <c r="P18" s="160">
        <f t="shared" si="5"/>
        <v>0</v>
      </c>
      <c r="Q18" s="151">
        <f t="shared" si="6"/>
        <v>0</v>
      </c>
      <c r="R18" s="151">
        <f t="shared" si="7"/>
        <v>0</v>
      </c>
      <c r="S18" s="84"/>
      <c r="T18" s="413"/>
      <c r="U18" s="422"/>
      <c r="W18" s="338">
        <f t="shared" si="8"/>
        <v>0</v>
      </c>
      <c r="X18" s="338">
        <f t="shared" si="9"/>
        <v>0</v>
      </c>
      <c r="Y18" s="338">
        <f t="shared" si="10"/>
        <v>0</v>
      </c>
    </row>
    <row r="19" spans="1:25" ht="18" customHeight="1" x14ac:dyDescent="0.25">
      <c r="A19" s="101"/>
      <c r="B19" s="105" t="s">
        <v>36</v>
      </c>
      <c r="C19" s="67" t="s">
        <v>10</v>
      </c>
      <c r="D19" s="106"/>
      <c r="E19" s="106"/>
      <c r="F19" s="106"/>
      <c r="G19" s="107"/>
      <c r="H19" s="351"/>
      <c r="I19" s="106"/>
      <c r="J19" s="22">
        <f t="shared" si="0"/>
        <v>0</v>
      </c>
      <c r="K19" s="22">
        <f t="shared" si="13"/>
        <v>0</v>
      </c>
      <c r="L19" s="23">
        <f t="shared" si="2"/>
        <v>0</v>
      </c>
      <c r="M19" s="144">
        <f t="shared" si="11"/>
        <v>0</v>
      </c>
      <c r="N19" s="155">
        <f t="shared" si="3"/>
        <v>0</v>
      </c>
      <c r="O19" s="155">
        <f t="shared" si="14"/>
        <v>0</v>
      </c>
      <c r="P19" s="156">
        <f t="shared" si="5"/>
        <v>0</v>
      </c>
      <c r="Q19" s="144">
        <f t="shared" si="6"/>
        <v>0</v>
      </c>
      <c r="R19" s="144">
        <f t="shared" si="7"/>
        <v>0</v>
      </c>
      <c r="S19" s="87"/>
      <c r="T19" s="411"/>
      <c r="U19" s="422"/>
      <c r="W19" s="338">
        <f>IF(AND(A19="F",C21="So"),0,IF(AND(A21="F",C19="So"),0,IF(A19="F",IF(I19="*",1.5,0),IF(A21="F",IF(I19="*",0.5,0),IF(C19="So",IF(I19="*",1.5,0),IF(C21="So",IF(I19="*",0.5,0),IF(I19="*",2,0)))))))</f>
        <v>0</v>
      </c>
      <c r="X19" s="338">
        <f t="shared" si="9"/>
        <v>0</v>
      </c>
      <c r="Y19" s="338">
        <f t="shared" si="10"/>
        <v>0</v>
      </c>
    </row>
    <row r="20" spans="1:25" s="90" customFormat="1" ht="18" customHeight="1" x14ac:dyDescent="0.25">
      <c r="A20" s="108"/>
      <c r="B20" s="109"/>
      <c r="C20" s="465" t="s">
        <v>11</v>
      </c>
      <c r="D20" s="466"/>
      <c r="E20" s="466"/>
      <c r="F20" s="466"/>
      <c r="G20" s="466"/>
      <c r="H20" s="467"/>
      <c r="I20" s="1"/>
      <c r="J20" s="4"/>
      <c r="K20" s="4"/>
      <c r="L20" s="5"/>
      <c r="M20" s="171">
        <f>SUM(M13:M19)</f>
        <v>0</v>
      </c>
      <c r="N20" s="171"/>
      <c r="O20" s="171"/>
      <c r="P20" s="171"/>
      <c r="Q20" s="171">
        <f t="shared" ref="Q20:R20" si="15">SUM(Q13:Q19)</f>
        <v>0</v>
      </c>
      <c r="R20" s="171">
        <f t="shared" si="15"/>
        <v>0</v>
      </c>
      <c r="S20" s="89"/>
      <c r="T20" s="414"/>
      <c r="U20" s="423"/>
      <c r="W20" s="338">
        <f t="shared" si="8"/>
        <v>0</v>
      </c>
      <c r="X20" s="338">
        <f t="shared" si="9"/>
        <v>0</v>
      </c>
      <c r="Y20" s="338">
        <f t="shared" si="10"/>
        <v>0</v>
      </c>
    </row>
    <row r="21" spans="1:25" ht="18" customHeight="1" x14ac:dyDescent="0.25">
      <c r="A21" s="101" t="s">
        <v>65</v>
      </c>
      <c r="B21" s="97" t="s">
        <v>37</v>
      </c>
      <c r="C21" s="73" t="s">
        <v>12</v>
      </c>
      <c r="D21" s="57"/>
      <c r="E21" s="57"/>
      <c r="F21" s="57"/>
      <c r="G21" s="110"/>
      <c r="H21" s="57"/>
      <c r="I21" s="57"/>
      <c r="J21" s="2">
        <f t="shared" si="0"/>
        <v>0</v>
      </c>
      <c r="K21" s="2">
        <f>IF(J21&lt;6.01,J21,IF(J21&gt;9,J21-0.75,J21-0.5))</f>
        <v>0</v>
      </c>
      <c r="L21" s="6">
        <f t="shared" si="2"/>
        <v>0</v>
      </c>
      <c r="M21" s="165">
        <f t="shared" si="11"/>
        <v>0</v>
      </c>
      <c r="N21" s="166">
        <f t="shared" si="3"/>
        <v>0</v>
      </c>
      <c r="O21" s="166">
        <f>IF(N21&lt;6.01,N21,IF(N21&gt;9,N21-0.75,N21-0.5))</f>
        <v>0</v>
      </c>
      <c r="P21" s="166">
        <f t="shared" si="5"/>
        <v>0</v>
      </c>
      <c r="Q21" s="165">
        <f t="shared" si="6"/>
        <v>0</v>
      </c>
      <c r="R21" s="165">
        <f t="shared" si="7"/>
        <v>0</v>
      </c>
      <c r="S21" s="77"/>
      <c r="T21" s="416"/>
      <c r="U21" s="422"/>
      <c r="W21" s="338">
        <f t="shared" si="8"/>
        <v>0</v>
      </c>
      <c r="X21" s="338">
        <f>IF(Y21&gt;0.01,0,IF(C21="So",IF(AND(I21="*",I19="*"),Q21,IF(I21="*",Q21-2+0.5,IF(I19="*",Q21+1.5,Q21))),0))</f>
        <v>0</v>
      </c>
      <c r="Y21" s="338">
        <f>IF(A21="F",IF(AND(I21="*",I19="*"),Q21,IF(I21="*",Q21-2+0.5,IF(I19="*",Q21+1.5,Q21))),0)</f>
        <v>0</v>
      </c>
    </row>
    <row r="22" spans="1:25" ht="18" customHeight="1" x14ac:dyDescent="0.25">
      <c r="A22" s="101"/>
      <c r="B22" s="97" t="s">
        <v>38</v>
      </c>
      <c r="C22" s="73" t="s">
        <v>13</v>
      </c>
      <c r="D22" s="98"/>
      <c r="E22" s="98"/>
      <c r="F22" s="98"/>
      <c r="G22" s="99"/>
      <c r="H22" s="98"/>
      <c r="I22" s="98"/>
      <c r="J22" s="18">
        <f t="shared" si="0"/>
        <v>0</v>
      </c>
      <c r="K22" s="18">
        <f t="shared" ref="K22:K27" si="16">IF(J22&lt;6.01,J22,IF(J22&gt;9,J22-0.75,J22-0.5))</f>
        <v>0</v>
      </c>
      <c r="L22" s="19">
        <f t="shared" si="2"/>
        <v>0</v>
      </c>
      <c r="M22" s="165">
        <f t="shared" si="11"/>
        <v>0</v>
      </c>
      <c r="N22" s="166">
        <f t="shared" si="3"/>
        <v>0</v>
      </c>
      <c r="O22" s="166">
        <f t="shared" ref="O22:O27" si="17">IF(N22&lt;6.01,N22,IF(N22&gt;9,N22-0.75,N22-0.5))</f>
        <v>0</v>
      </c>
      <c r="P22" s="166">
        <f t="shared" si="5"/>
        <v>0</v>
      </c>
      <c r="Q22" s="165">
        <f t="shared" si="6"/>
        <v>0</v>
      </c>
      <c r="R22" s="165">
        <f t="shared" si="7"/>
        <v>0</v>
      </c>
      <c r="S22" s="77"/>
      <c r="T22" s="412"/>
      <c r="U22" s="422"/>
      <c r="W22" s="338">
        <f t="shared" si="8"/>
        <v>0</v>
      </c>
      <c r="X22" s="338">
        <f t="shared" si="9"/>
        <v>0</v>
      </c>
      <c r="Y22" s="338">
        <f t="shared" si="10"/>
        <v>0</v>
      </c>
    </row>
    <row r="23" spans="1:25" ht="18" customHeight="1" x14ac:dyDescent="0.25">
      <c r="A23" s="101"/>
      <c r="B23" s="97" t="s">
        <v>39</v>
      </c>
      <c r="C23" s="73" t="s">
        <v>14</v>
      </c>
      <c r="D23" s="95"/>
      <c r="E23" s="95"/>
      <c r="F23" s="95"/>
      <c r="G23" s="96"/>
      <c r="H23" s="95"/>
      <c r="I23" s="95"/>
      <c r="J23" s="16">
        <f t="shared" si="0"/>
        <v>0</v>
      </c>
      <c r="K23" s="16">
        <f t="shared" si="16"/>
        <v>0</v>
      </c>
      <c r="L23" s="17">
        <f t="shared" si="2"/>
        <v>0</v>
      </c>
      <c r="M23" s="165">
        <f t="shared" si="11"/>
        <v>0</v>
      </c>
      <c r="N23" s="166">
        <f t="shared" si="3"/>
        <v>0</v>
      </c>
      <c r="O23" s="166">
        <f t="shared" si="17"/>
        <v>0</v>
      </c>
      <c r="P23" s="166">
        <f t="shared" si="5"/>
        <v>0</v>
      </c>
      <c r="Q23" s="165">
        <f t="shared" si="6"/>
        <v>0</v>
      </c>
      <c r="R23" s="165">
        <f t="shared" si="7"/>
        <v>0</v>
      </c>
      <c r="S23" s="77"/>
      <c r="T23" s="412"/>
      <c r="U23" s="422"/>
      <c r="W23" s="338">
        <f t="shared" si="8"/>
        <v>0</v>
      </c>
      <c r="X23" s="338">
        <f t="shared" si="9"/>
        <v>0</v>
      </c>
      <c r="Y23" s="338">
        <f t="shared" si="10"/>
        <v>0</v>
      </c>
    </row>
    <row r="24" spans="1:25" ht="18" customHeight="1" x14ac:dyDescent="0.25">
      <c r="A24" s="101"/>
      <c r="B24" s="97" t="s">
        <v>40</v>
      </c>
      <c r="C24" s="73" t="s">
        <v>15</v>
      </c>
      <c r="D24" s="95"/>
      <c r="E24" s="95"/>
      <c r="F24" s="95"/>
      <c r="G24" s="96"/>
      <c r="H24" s="95"/>
      <c r="I24" s="95"/>
      <c r="J24" s="16">
        <f t="shared" si="0"/>
        <v>0</v>
      </c>
      <c r="K24" s="16">
        <f t="shared" si="16"/>
        <v>0</v>
      </c>
      <c r="L24" s="17">
        <f t="shared" si="2"/>
        <v>0</v>
      </c>
      <c r="M24" s="165">
        <f t="shared" si="11"/>
        <v>0</v>
      </c>
      <c r="N24" s="166">
        <f t="shared" si="3"/>
        <v>0</v>
      </c>
      <c r="O24" s="166">
        <f t="shared" si="17"/>
        <v>0</v>
      </c>
      <c r="P24" s="166">
        <f t="shared" si="5"/>
        <v>0</v>
      </c>
      <c r="Q24" s="165">
        <f t="shared" si="6"/>
        <v>0</v>
      </c>
      <c r="R24" s="165">
        <f t="shared" si="7"/>
        <v>0</v>
      </c>
      <c r="S24" s="77"/>
      <c r="T24" s="417"/>
      <c r="U24" s="422"/>
      <c r="W24" s="338">
        <f t="shared" si="8"/>
        <v>0</v>
      </c>
      <c r="X24" s="338">
        <f t="shared" si="9"/>
        <v>0</v>
      </c>
      <c r="Y24" s="338">
        <f t="shared" si="10"/>
        <v>0</v>
      </c>
    </row>
    <row r="25" spans="1:25" ht="18" customHeight="1" x14ac:dyDescent="0.25">
      <c r="A25" s="111"/>
      <c r="B25" s="97" t="s">
        <v>41</v>
      </c>
      <c r="C25" s="73" t="s">
        <v>16</v>
      </c>
      <c r="D25" s="100"/>
      <c r="E25" s="100"/>
      <c r="F25" s="95"/>
      <c r="G25" s="96"/>
      <c r="H25" s="100"/>
      <c r="I25" s="98"/>
      <c r="J25" s="18">
        <f t="shared" si="0"/>
        <v>0</v>
      </c>
      <c r="K25" s="18">
        <f t="shared" si="16"/>
        <v>0</v>
      </c>
      <c r="L25" s="19">
        <f t="shared" si="2"/>
        <v>0</v>
      </c>
      <c r="M25" s="165">
        <f t="shared" si="11"/>
        <v>0</v>
      </c>
      <c r="N25" s="166">
        <f t="shared" si="3"/>
        <v>0</v>
      </c>
      <c r="O25" s="166">
        <f t="shared" si="17"/>
        <v>0</v>
      </c>
      <c r="P25" s="166">
        <f t="shared" si="5"/>
        <v>0</v>
      </c>
      <c r="Q25" s="165">
        <f t="shared" si="6"/>
        <v>0</v>
      </c>
      <c r="R25" s="165">
        <f t="shared" si="7"/>
        <v>0</v>
      </c>
      <c r="S25" s="77"/>
      <c r="T25" s="412"/>
      <c r="U25" s="422"/>
      <c r="W25" s="338">
        <f t="shared" si="8"/>
        <v>0</v>
      </c>
      <c r="X25" s="338">
        <f t="shared" si="9"/>
        <v>0</v>
      </c>
      <c r="Y25" s="338">
        <f t="shared" si="10"/>
        <v>0</v>
      </c>
    </row>
    <row r="26" spans="1:25" ht="18" customHeight="1" x14ac:dyDescent="0.25">
      <c r="A26" s="58"/>
      <c r="B26" s="102" t="s">
        <v>42</v>
      </c>
      <c r="C26" s="80" t="s">
        <v>17</v>
      </c>
      <c r="D26" s="103"/>
      <c r="E26" s="112"/>
      <c r="F26" s="112"/>
      <c r="G26" s="113"/>
      <c r="H26" s="112"/>
      <c r="I26" s="112"/>
      <c r="J26" s="24">
        <f t="shared" si="0"/>
        <v>0</v>
      </c>
      <c r="K26" s="24">
        <f t="shared" si="16"/>
        <v>0</v>
      </c>
      <c r="L26" s="25">
        <f t="shared" si="2"/>
        <v>0</v>
      </c>
      <c r="M26" s="167">
        <f t="shared" si="11"/>
        <v>0</v>
      </c>
      <c r="N26" s="168">
        <f t="shared" si="3"/>
        <v>0</v>
      </c>
      <c r="O26" s="168">
        <f t="shared" si="17"/>
        <v>0</v>
      </c>
      <c r="P26" s="168">
        <f t="shared" si="5"/>
        <v>0</v>
      </c>
      <c r="Q26" s="167">
        <f t="shared" si="6"/>
        <v>0</v>
      </c>
      <c r="R26" s="167">
        <f t="shared" si="7"/>
        <v>0</v>
      </c>
      <c r="S26" s="84"/>
      <c r="T26" s="413"/>
      <c r="U26" s="422"/>
      <c r="W26" s="338">
        <f t="shared" si="8"/>
        <v>0</v>
      </c>
      <c r="X26" s="338">
        <f t="shared" si="9"/>
        <v>0</v>
      </c>
      <c r="Y26" s="338">
        <f t="shared" si="10"/>
        <v>0</v>
      </c>
    </row>
    <row r="27" spans="1:25" ht="18" customHeight="1" x14ac:dyDescent="0.25">
      <c r="A27" s="58"/>
      <c r="B27" s="105" t="s">
        <v>43</v>
      </c>
      <c r="C27" s="67" t="s">
        <v>10</v>
      </c>
      <c r="D27" s="106"/>
      <c r="E27" s="114"/>
      <c r="F27" s="114"/>
      <c r="G27" s="115"/>
      <c r="H27" s="114"/>
      <c r="I27" s="114"/>
      <c r="J27" s="26">
        <f t="shared" si="0"/>
        <v>0</v>
      </c>
      <c r="K27" s="26">
        <f t="shared" si="16"/>
        <v>0</v>
      </c>
      <c r="L27" s="27">
        <f t="shared" si="2"/>
        <v>0</v>
      </c>
      <c r="M27" s="169">
        <f t="shared" si="11"/>
        <v>0</v>
      </c>
      <c r="N27" s="170">
        <f t="shared" si="3"/>
        <v>0</v>
      </c>
      <c r="O27" s="170">
        <f t="shared" si="17"/>
        <v>0</v>
      </c>
      <c r="P27" s="170">
        <f t="shared" si="5"/>
        <v>0</v>
      </c>
      <c r="Q27" s="169">
        <f t="shared" si="6"/>
        <v>0</v>
      </c>
      <c r="R27" s="169">
        <f t="shared" si="7"/>
        <v>0</v>
      </c>
      <c r="S27" s="87"/>
      <c r="T27" s="411"/>
      <c r="U27" s="422"/>
      <c r="W27" s="338">
        <f>IF(AND(A27="F",C29="So"),0,IF(AND(A29="F",C27="So"),0,IF(A27="F",IF(I27="*",1.5,0),IF(A29="F",IF(I27="*",0.5,0),IF(C27="So",IF(I27="*",1.5,0),IF(C29="So",IF(I27="*",0.5,0),IF(I27="*",2,0)))))))</f>
        <v>0</v>
      </c>
      <c r="X27" s="338">
        <f t="shared" si="9"/>
        <v>0</v>
      </c>
      <c r="Y27" s="338">
        <f t="shared" si="10"/>
        <v>0</v>
      </c>
    </row>
    <row r="28" spans="1:25" s="90" customFormat="1" ht="18" customHeight="1" x14ac:dyDescent="0.25">
      <c r="A28" s="108"/>
      <c r="B28" s="109"/>
      <c r="C28" s="465" t="s">
        <v>11</v>
      </c>
      <c r="D28" s="466"/>
      <c r="E28" s="466"/>
      <c r="F28" s="466"/>
      <c r="G28" s="466"/>
      <c r="H28" s="467"/>
      <c r="I28" s="1"/>
      <c r="J28" s="4"/>
      <c r="K28" s="4"/>
      <c r="L28" s="5"/>
      <c r="M28" s="171">
        <f>SUM(M21:M27)</f>
        <v>0</v>
      </c>
      <c r="N28" s="171"/>
      <c r="O28" s="171"/>
      <c r="P28" s="171"/>
      <c r="Q28" s="171">
        <f t="shared" ref="Q28:R28" si="18">SUM(Q21:Q27)</f>
        <v>0</v>
      </c>
      <c r="R28" s="171">
        <f t="shared" si="18"/>
        <v>0</v>
      </c>
      <c r="S28" s="89"/>
      <c r="T28" s="414"/>
      <c r="U28" s="423"/>
      <c r="W28" s="338">
        <f t="shared" si="8"/>
        <v>0</v>
      </c>
      <c r="X28" s="338">
        <f t="shared" si="9"/>
        <v>0</v>
      </c>
      <c r="Y28" s="338">
        <f t="shared" si="10"/>
        <v>0</v>
      </c>
    </row>
    <row r="29" spans="1:25" ht="18" customHeight="1" x14ac:dyDescent="0.25">
      <c r="A29" s="58"/>
      <c r="B29" s="97" t="s">
        <v>44</v>
      </c>
      <c r="C29" s="73" t="s">
        <v>12</v>
      </c>
      <c r="D29" s="57"/>
      <c r="E29" s="57"/>
      <c r="F29" s="57"/>
      <c r="G29" s="110"/>
      <c r="H29" s="57"/>
      <c r="I29" s="57"/>
      <c r="J29" s="2">
        <f t="shared" si="0"/>
        <v>0</v>
      </c>
      <c r="K29" s="2">
        <f>IF(J29&lt;6.01,J29,IF(J29&gt;9,J29-0.75,J29-0.5))</f>
        <v>0</v>
      </c>
      <c r="L29" s="6">
        <f t="shared" si="2"/>
        <v>0</v>
      </c>
      <c r="M29" s="165">
        <f t="shared" si="11"/>
        <v>0</v>
      </c>
      <c r="N29" s="166">
        <f t="shared" si="3"/>
        <v>0</v>
      </c>
      <c r="O29" s="166">
        <f>IF(N29&lt;6.01,N29,IF(N29&gt;9,N29-0.75,N29-0.5))</f>
        <v>0</v>
      </c>
      <c r="P29" s="166">
        <f t="shared" si="5"/>
        <v>0</v>
      </c>
      <c r="Q29" s="165">
        <f t="shared" si="6"/>
        <v>0</v>
      </c>
      <c r="R29" s="165">
        <f t="shared" si="7"/>
        <v>0</v>
      </c>
      <c r="S29" s="77"/>
      <c r="T29" s="416"/>
      <c r="U29" s="422"/>
      <c r="W29" s="338">
        <f t="shared" si="8"/>
        <v>0</v>
      </c>
      <c r="X29" s="338">
        <f>IF(Y29&gt;0.01,0,IF(C29="So",IF(AND(I29="*",I27="*"),Q29,IF(I29="*",Q29-2+0.5,IF(I27="*",Q29+1.5,Q29))),0))</f>
        <v>0</v>
      </c>
      <c r="Y29" s="338">
        <f>IF(A29="F",IF(AND(I29="*",I27="*"),Q29,IF(I29="*",Q29-2+0.5,IF(I27="*",Q29+1.5,Q29))),0)</f>
        <v>0</v>
      </c>
    </row>
    <row r="30" spans="1:25" ht="18" customHeight="1" x14ac:dyDescent="0.25">
      <c r="A30" s="58"/>
      <c r="B30" s="97" t="s">
        <v>45</v>
      </c>
      <c r="C30" s="73" t="s">
        <v>13</v>
      </c>
      <c r="D30" s="95"/>
      <c r="E30" s="95"/>
      <c r="F30" s="95"/>
      <c r="G30" s="96"/>
      <c r="H30" s="116"/>
      <c r="I30" s="116"/>
      <c r="J30" s="28">
        <f t="shared" si="0"/>
        <v>0</v>
      </c>
      <c r="K30" s="28">
        <f t="shared" ref="K30:K35" si="19">IF(J30&lt;6.01,J30,IF(J30&gt;9,J30-0.75,J30-0.5))</f>
        <v>0</v>
      </c>
      <c r="L30" s="29">
        <f t="shared" si="2"/>
        <v>0</v>
      </c>
      <c r="M30" s="165">
        <f t="shared" si="11"/>
        <v>0</v>
      </c>
      <c r="N30" s="166">
        <f t="shared" si="3"/>
        <v>0</v>
      </c>
      <c r="O30" s="166">
        <f t="shared" ref="O30:O35" si="20">IF(N30&lt;6.01,N30,IF(N30&gt;9,N30-0.75,N30-0.5))</f>
        <v>0</v>
      </c>
      <c r="P30" s="166">
        <f t="shared" si="5"/>
        <v>0</v>
      </c>
      <c r="Q30" s="165">
        <f t="shared" si="6"/>
        <v>0</v>
      </c>
      <c r="R30" s="165">
        <f t="shared" si="7"/>
        <v>0</v>
      </c>
      <c r="S30" s="77"/>
      <c r="T30" s="412"/>
      <c r="U30" s="422"/>
      <c r="W30" s="338">
        <f t="shared" si="8"/>
        <v>0</v>
      </c>
      <c r="X30" s="338">
        <f t="shared" si="9"/>
        <v>0</v>
      </c>
      <c r="Y30" s="338">
        <f t="shared" si="10"/>
        <v>0</v>
      </c>
    </row>
    <row r="31" spans="1:25" ht="18" customHeight="1" x14ac:dyDescent="0.25">
      <c r="A31" s="58"/>
      <c r="B31" s="97">
        <v>22</v>
      </c>
      <c r="C31" s="73" t="s">
        <v>14</v>
      </c>
      <c r="D31" s="100"/>
      <c r="E31" s="100"/>
      <c r="F31" s="95"/>
      <c r="G31" s="96"/>
      <c r="H31" s="100"/>
      <c r="I31" s="116"/>
      <c r="J31" s="28">
        <f t="shared" si="0"/>
        <v>0</v>
      </c>
      <c r="K31" s="28">
        <f t="shared" si="19"/>
        <v>0</v>
      </c>
      <c r="L31" s="29">
        <f t="shared" si="2"/>
        <v>0</v>
      </c>
      <c r="M31" s="165">
        <f t="shared" si="11"/>
        <v>0</v>
      </c>
      <c r="N31" s="166">
        <f t="shared" si="3"/>
        <v>0</v>
      </c>
      <c r="O31" s="166">
        <f t="shared" si="20"/>
        <v>0</v>
      </c>
      <c r="P31" s="166">
        <f t="shared" si="5"/>
        <v>0</v>
      </c>
      <c r="Q31" s="165">
        <f t="shared" si="6"/>
        <v>0</v>
      </c>
      <c r="R31" s="165">
        <f t="shared" si="7"/>
        <v>0</v>
      </c>
      <c r="S31" s="77"/>
      <c r="T31" s="412"/>
      <c r="U31" s="422"/>
      <c r="W31" s="338">
        <f t="shared" si="8"/>
        <v>0</v>
      </c>
      <c r="X31" s="338">
        <f t="shared" si="9"/>
        <v>0</v>
      </c>
      <c r="Y31" s="338">
        <f t="shared" si="10"/>
        <v>0</v>
      </c>
    </row>
    <row r="32" spans="1:25" ht="18" customHeight="1" x14ac:dyDescent="0.25">
      <c r="A32" s="58"/>
      <c r="B32" s="97" t="s">
        <v>46</v>
      </c>
      <c r="C32" s="73" t="s">
        <v>15</v>
      </c>
      <c r="D32" s="95"/>
      <c r="E32" s="95"/>
      <c r="F32" s="95"/>
      <c r="G32" s="96"/>
      <c r="H32" s="95"/>
      <c r="I32" s="95"/>
      <c r="J32" s="16">
        <f t="shared" si="0"/>
        <v>0</v>
      </c>
      <c r="K32" s="16">
        <f t="shared" si="19"/>
        <v>0</v>
      </c>
      <c r="L32" s="17">
        <f t="shared" si="2"/>
        <v>0</v>
      </c>
      <c r="M32" s="165">
        <f t="shared" si="11"/>
        <v>0</v>
      </c>
      <c r="N32" s="166">
        <f t="shared" si="3"/>
        <v>0</v>
      </c>
      <c r="O32" s="166">
        <f t="shared" si="20"/>
        <v>0</v>
      </c>
      <c r="P32" s="166">
        <f t="shared" si="5"/>
        <v>0</v>
      </c>
      <c r="Q32" s="165">
        <f t="shared" si="6"/>
        <v>0</v>
      </c>
      <c r="R32" s="165">
        <f t="shared" si="7"/>
        <v>0</v>
      </c>
      <c r="S32" s="77"/>
      <c r="T32" s="412"/>
      <c r="U32" s="422"/>
      <c r="W32" s="338">
        <f t="shared" si="8"/>
        <v>0</v>
      </c>
      <c r="X32" s="338">
        <f t="shared" si="9"/>
        <v>0</v>
      </c>
      <c r="Y32" s="338">
        <f t="shared" si="10"/>
        <v>0</v>
      </c>
    </row>
    <row r="33" spans="1:25" ht="18" customHeight="1" x14ac:dyDescent="0.25">
      <c r="A33" s="58"/>
      <c r="B33" s="97" t="s">
        <v>47</v>
      </c>
      <c r="C33" s="73" t="s">
        <v>16</v>
      </c>
      <c r="D33" s="98"/>
      <c r="E33" s="98"/>
      <c r="F33" s="98"/>
      <c r="G33" s="99"/>
      <c r="H33" s="98"/>
      <c r="I33" s="98"/>
      <c r="J33" s="18">
        <f t="shared" si="0"/>
        <v>0</v>
      </c>
      <c r="K33" s="18">
        <f t="shared" si="19"/>
        <v>0</v>
      </c>
      <c r="L33" s="19">
        <f t="shared" si="2"/>
        <v>0</v>
      </c>
      <c r="M33" s="165">
        <f t="shared" si="11"/>
        <v>0</v>
      </c>
      <c r="N33" s="166">
        <f t="shared" si="3"/>
        <v>0</v>
      </c>
      <c r="O33" s="166">
        <f t="shared" si="20"/>
        <v>0</v>
      </c>
      <c r="P33" s="166">
        <f t="shared" si="5"/>
        <v>0</v>
      </c>
      <c r="Q33" s="165">
        <f t="shared" si="6"/>
        <v>0</v>
      </c>
      <c r="R33" s="165">
        <f t="shared" si="7"/>
        <v>0</v>
      </c>
      <c r="S33" s="77"/>
      <c r="T33" s="412"/>
      <c r="U33" s="422"/>
      <c r="W33" s="338">
        <f t="shared" si="8"/>
        <v>0</v>
      </c>
      <c r="X33" s="338">
        <f t="shared" si="9"/>
        <v>0</v>
      </c>
      <c r="Y33" s="338">
        <f t="shared" si="10"/>
        <v>0</v>
      </c>
    </row>
    <row r="34" spans="1:25" ht="18" customHeight="1" x14ac:dyDescent="0.25">
      <c r="A34" s="58"/>
      <c r="B34" s="102" t="s">
        <v>48</v>
      </c>
      <c r="C34" s="80" t="s">
        <v>17</v>
      </c>
      <c r="D34" s="103"/>
      <c r="E34" s="103"/>
      <c r="F34" s="103"/>
      <c r="G34" s="104"/>
      <c r="H34" s="103"/>
      <c r="I34" s="103"/>
      <c r="J34" s="20">
        <f t="shared" si="0"/>
        <v>0</v>
      </c>
      <c r="K34" s="20">
        <f t="shared" si="19"/>
        <v>0</v>
      </c>
      <c r="L34" s="21">
        <f t="shared" si="2"/>
        <v>0</v>
      </c>
      <c r="M34" s="167">
        <f t="shared" si="11"/>
        <v>0</v>
      </c>
      <c r="N34" s="168">
        <f t="shared" si="3"/>
        <v>0</v>
      </c>
      <c r="O34" s="168">
        <f t="shared" si="20"/>
        <v>0</v>
      </c>
      <c r="P34" s="168">
        <f t="shared" si="5"/>
        <v>0</v>
      </c>
      <c r="Q34" s="167">
        <f t="shared" si="6"/>
        <v>0</v>
      </c>
      <c r="R34" s="167">
        <f t="shared" si="7"/>
        <v>0</v>
      </c>
      <c r="S34" s="84"/>
      <c r="T34" s="413"/>
      <c r="U34" s="422"/>
      <c r="W34" s="338">
        <f t="shared" si="8"/>
        <v>0</v>
      </c>
      <c r="X34" s="338">
        <f t="shared" si="9"/>
        <v>0</v>
      </c>
      <c r="Y34" s="338">
        <f t="shared" si="10"/>
        <v>0</v>
      </c>
    </row>
    <row r="35" spans="1:25" ht="18" customHeight="1" x14ac:dyDescent="0.25">
      <c r="A35" s="101"/>
      <c r="B35" s="66" t="s">
        <v>49</v>
      </c>
      <c r="C35" s="67" t="s">
        <v>10</v>
      </c>
      <c r="D35" s="106"/>
      <c r="E35" s="106"/>
      <c r="F35" s="106"/>
      <c r="G35" s="107"/>
      <c r="H35" s="106"/>
      <c r="I35" s="106"/>
      <c r="J35" s="22">
        <f t="shared" si="0"/>
        <v>0</v>
      </c>
      <c r="K35" s="22">
        <f t="shared" si="19"/>
        <v>0</v>
      </c>
      <c r="L35" s="23">
        <f t="shared" si="2"/>
        <v>0</v>
      </c>
      <c r="M35" s="169">
        <f t="shared" si="11"/>
        <v>0</v>
      </c>
      <c r="N35" s="170">
        <f t="shared" si="3"/>
        <v>0</v>
      </c>
      <c r="O35" s="170">
        <f t="shared" si="20"/>
        <v>0</v>
      </c>
      <c r="P35" s="170">
        <f t="shared" si="5"/>
        <v>0</v>
      </c>
      <c r="Q35" s="169">
        <f t="shared" si="6"/>
        <v>0</v>
      </c>
      <c r="R35" s="169">
        <f t="shared" si="7"/>
        <v>0</v>
      </c>
      <c r="S35" s="87"/>
      <c r="T35" s="411"/>
      <c r="U35" s="422"/>
      <c r="W35" s="338">
        <f>IF(AND(A35="F",C37="So"),0,IF(AND(A37="F",C35="So"),0,IF(A35="F",IF(I35="*",1.5,0),IF(A37="F",IF(I35="*",0.5,0),IF(C35="So",IF(I35="*",1.5,0),IF(C37="So",IF(I35="*",0.5,0),IF(I35="*",2,0)))))))</f>
        <v>0</v>
      </c>
      <c r="X35" s="338">
        <f>IF(Y35&gt;0.01,0,IF(C35="So",IF(AND(I35="*",I34="*"),Q35,IF(I35="*",Q35-2+0.5,IF(I34="*",Q35+1.5,Q35))),0))</f>
        <v>0</v>
      </c>
      <c r="Y35" s="338">
        <f t="shared" si="10"/>
        <v>0</v>
      </c>
    </row>
    <row r="36" spans="1:25" s="90" customFormat="1" ht="18" customHeight="1" x14ac:dyDescent="0.25">
      <c r="A36" s="108"/>
      <c r="B36" s="88"/>
      <c r="C36" s="465" t="s">
        <v>11</v>
      </c>
      <c r="D36" s="466"/>
      <c r="E36" s="466"/>
      <c r="F36" s="466"/>
      <c r="G36" s="466"/>
      <c r="H36" s="467"/>
      <c r="I36" s="1"/>
      <c r="J36" s="4"/>
      <c r="K36" s="4"/>
      <c r="L36" s="5"/>
      <c r="M36" s="171">
        <f>SUM(M29:M35)</f>
        <v>0</v>
      </c>
      <c r="N36" s="171"/>
      <c r="O36" s="171"/>
      <c r="P36" s="171">
        <f>SUM(P29:P35)</f>
        <v>0</v>
      </c>
      <c r="Q36" s="171">
        <f>SUM(Q29:Q35)</f>
        <v>0</v>
      </c>
      <c r="R36" s="171">
        <f>SUM(R29:R35)</f>
        <v>0</v>
      </c>
      <c r="S36" s="89"/>
      <c r="T36" s="414"/>
      <c r="U36" s="423"/>
      <c r="W36" s="338">
        <f t="shared" si="8"/>
        <v>0</v>
      </c>
      <c r="X36" s="338">
        <f t="shared" si="9"/>
        <v>0</v>
      </c>
      <c r="Y36" s="338">
        <f t="shared" si="10"/>
        <v>0</v>
      </c>
    </row>
    <row r="37" spans="1:25" ht="18" customHeight="1" x14ac:dyDescent="0.25">
      <c r="A37" s="101"/>
      <c r="B37" s="72" t="s">
        <v>50</v>
      </c>
      <c r="C37" s="73" t="s">
        <v>12</v>
      </c>
      <c r="D37" s="95"/>
      <c r="E37" s="95"/>
      <c r="F37" s="95"/>
      <c r="G37" s="96"/>
      <c r="H37" s="95"/>
      <c r="I37" s="95"/>
      <c r="J37" s="16">
        <f t="shared" si="0"/>
        <v>0</v>
      </c>
      <c r="K37" s="16">
        <f>IF(J37&lt;6.01,J37,IF(J37&gt;9,J37-0.75,J37-0.5))</f>
        <v>0</v>
      </c>
      <c r="L37" s="17">
        <f t="shared" si="2"/>
        <v>0</v>
      </c>
      <c r="M37" s="165">
        <f t="shared" si="11"/>
        <v>0</v>
      </c>
      <c r="N37" s="166">
        <f t="shared" si="3"/>
        <v>0</v>
      </c>
      <c r="O37" s="166">
        <f>IF(N37&lt;6.01,N37,IF(N37&gt;9,N37-0.75,N37-0.5))</f>
        <v>0</v>
      </c>
      <c r="P37" s="166">
        <f t="shared" si="5"/>
        <v>0</v>
      </c>
      <c r="Q37" s="165">
        <f t="shared" si="6"/>
        <v>0</v>
      </c>
      <c r="R37" s="165">
        <f t="shared" si="7"/>
        <v>0</v>
      </c>
      <c r="S37" s="77"/>
      <c r="T37" s="412"/>
      <c r="U37" s="422"/>
      <c r="W37" s="338">
        <f t="shared" si="8"/>
        <v>0</v>
      </c>
      <c r="X37" s="338">
        <f>IF(Y37&gt;0.01,0,IF(C37="So",IF(AND(I37="*",I35="*"),Q37,IF(I37="*",Q37-2+0.5,IF(I35="*",Q37+1.5,Q37))),0))</f>
        <v>0</v>
      </c>
      <c r="Y37" s="338">
        <f>IF(A37="F",IF(AND(I37="*",I35="*"),Q37,IF(I37="*",Q37-2+0.5,IF(I35="*",Q37+1.5,Q37))),0)</f>
        <v>0</v>
      </c>
    </row>
    <row r="38" spans="1:25" ht="18" customHeight="1" x14ac:dyDescent="0.25">
      <c r="A38" s="101"/>
      <c r="B38" s="72" t="s">
        <v>51</v>
      </c>
      <c r="C38" s="73" t="s">
        <v>13</v>
      </c>
      <c r="D38" s="100"/>
      <c r="E38" s="100"/>
      <c r="F38" s="95"/>
      <c r="G38" s="96"/>
      <c r="H38" s="100"/>
      <c r="I38" s="95"/>
      <c r="J38" s="16">
        <f t="shared" si="0"/>
        <v>0</v>
      </c>
      <c r="K38" s="16">
        <f t="shared" ref="K38:K41" si="21">IF(J38&lt;6.01,J38,IF(J38&gt;9,J38-0.75,J38-0.5))</f>
        <v>0</v>
      </c>
      <c r="L38" s="17">
        <f t="shared" si="2"/>
        <v>0</v>
      </c>
      <c r="M38" s="150">
        <f t="shared" si="11"/>
        <v>0</v>
      </c>
      <c r="N38" s="157">
        <f t="shared" si="3"/>
        <v>0</v>
      </c>
      <c r="O38" s="166">
        <f t="shared" ref="O38:O41" si="22">IF(N38&lt;6.01,N38,IF(N38&gt;9,N38-0.75,N38-0.5))</f>
        <v>0</v>
      </c>
      <c r="P38" s="158">
        <f t="shared" si="5"/>
        <v>0</v>
      </c>
      <c r="Q38" s="150">
        <f t="shared" si="6"/>
        <v>0</v>
      </c>
      <c r="R38" s="150">
        <f t="shared" si="7"/>
        <v>0</v>
      </c>
      <c r="S38" s="77"/>
      <c r="T38" s="412"/>
      <c r="U38" s="422"/>
      <c r="W38" s="338">
        <f t="shared" si="8"/>
        <v>0</v>
      </c>
      <c r="X38" s="338">
        <f t="shared" si="9"/>
        <v>0</v>
      </c>
      <c r="Y38" s="338">
        <f t="shared" si="10"/>
        <v>0</v>
      </c>
    </row>
    <row r="39" spans="1:25" ht="18" customHeight="1" x14ac:dyDescent="0.25">
      <c r="A39" s="101"/>
      <c r="B39" s="72" t="s">
        <v>52</v>
      </c>
      <c r="C39" s="73" t="s">
        <v>14</v>
      </c>
      <c r="D39" s="95"/>
      <c r="E39" s="95"/>
      <c r="F39" s="95"/>
      <c r="G39" s="96"/>
      <c r="H39" s="95"/>
      <c r="I39" s="95"/>
      <c r="J39" s="16">
        <f t="shared" si="0"/>
        <v>0</v>
      </c>
      <c r="K39" s="16">
        <f t="shared" si="21"/>
        <v>0</v>
      </c>
      <c r="L39" s="17">
        <f t="shared" si="2"/>
        <v>0</v>
      </c>
      <c r="M39" s="150">
        <f t="shared" si="11"/>
        <v>0</v>
      </c>
      <c r="N39" s="157">
        <f t="shared" si="3"/>
        <v>0</v>
      </c>
      <c r="O39" s="166">
        <f t="shared" si="22"/>
        <v>0</v>
      </c>
      <c r="P39" s="158">
        <f t="shared" si="5"/>
        <v>0</v>
      </c>
      <c r="Q39" s="150">
        <f t="shared" si="6"/>
        <v>0</v>
      </c>
      <c r="R39" s="150">
        <f t="shared" si="7"/>
        <v>0</v>
      </c>
      <c r="S39" s="117"/>
      <c r="T39" s="418"/>
      <c r="U39" s="422"/>
      <c r="W39" s="338">
        <f t="shared" si="8"/>
        <v>0</v>
      </c>
      <c r="X39" s="338">
        <f t="shared" si="9"/>
        <v>0</v>
      </c>
      <c r="Y39" s="338">
        <f t="shared" si="10"/>
        <v>0</v>
      </c>
    </row>
    <row r="40" spans="1:25" ht="18" customHeight="1" x14ac:dyDescent="0.25">
      <c r="A40" s="101"/>
      <c r="B40" s="72" t="s">
        <v>53</v>
      </c>
      <c r="C40" s="73" t="s">
        <v>15</v>
      </c>
      <c r="D40" s="95"/>
      <c r="E40" s="95"/>
      <c r="F40" s="95"/>
      <c r="G40" s="96"/>
      <c r="H40" s="95"/>
      <c r="I40" s="95"/>
      <c r="J40" s="16">
        <f t="shared" si="0"/>
        <v>0</v>
      </c>
      <c r="K40" s="16">
        <f t="shared" si="21"/>
        <v>0</v>
      </c>
      <c r="L40" s="17">
        <f t="shared" si="2"/>
        <v>0</v>
      </c>
      <c r="M40" s="150">
        <f t="shared" si="11"/>
        <v>0</v>
      </c>
      <c r="N40" s="157">
        <f t="shared" si="3"/>
        <v>0</v>
      </c>
      <c r="O40" s="166">
        <f t="shared" si="22"/>
        <v>0</v>
      </c>
      <c r="P40" s="158">
        <f t="shared" si="5"/>
        <v>0</v>
      </c>
      <c r="Q40" s="150">
        <f t="shared" si="6"/>
        <v>0</v>
      </c>
      <c r="R40" s="150">
        <f t="shared" si="7"/>
        <v>0</v>
      </c>
      <c r="S40" s="117"/>
      <c r="T40" s="418"/>
      <c r="U40" s="422"/>
      <c r="W40" s="338">
        <f t="shared" si="8"/>
        <v>0</v>
      </c>
      <c r="X40" s="338">
        <f t="shared" si="9"/>
        <v>0</v>
      </c>
      <c r="Y40" s="338">
        <f t="shared" si="10"/>
        <v>0</v>
      </c>
    </row>
    <row r="41" spans="1:25" ht="18" customHeight="1" thickBot="1" x14ac:dyDescent="0.3">
      <c r="A41" s="58"/>
      <c r="B41" s="97" t="s">
        <v>54</v>
      </c>
      <c r="C41" s="73" t="s">
        <v>16</v>
      </c>
      <c r="D41" s="98"/>
      <c r="E41" s="98"/>
      <c r="F41" s="98"/>
      <c r="G41" s="99"/>
      <c r="H41" s="98"/>
      <c r="I41" s="98"/>
      <c r="J41" s="18">
        <f t="shared" si="0"/>
        <v>0</v>
      </c>
      <c r="K41" s="16">
        <f t="shared" si="21"/>
        <v>0</v>
      </c>
      <c r="L41" s="19">
        <f t="shared" si="2"/>
        <v>0</v>
      </c>
      <c r="M41" s="150">
        <f t="shared" si="11"/>
        <v>0</v>
      </c>
      <c r="N41" s="157">
        <f t="shared" si="3"/>
        <v>0</v>
      </c>
      <c r="O41" s="166">
        <f t="shared" si="22"/>
        <v>0</v>
      </c>
      <c r="P41" s="158">
        <f t="shared" si="5"/>
        <v>0</v>
      </c>
      <c r="Q41" s="161">
        <f t="shared" si="6"/>
        <v>0</v>
      </c>
      <c r="R41" s="150">
        <f t="shared" si="7"/>
        <v>0</v>
      </c>
      <c r="S41" s="77"/>
      <c r="T41" s="412"/>
      <c r="U41" s="424"/>
      <c r="W41" s="338">
        <f t="shared" si="8"/>
        <v>0</v>
      </c>
      <c r="X41" s="338">
        <f t="shared" si="9"/>
        <v>0</v>
      </c>
      <c r="Y41" s="338">
        <f t="shared" si="10"/>
        <v>0</v>
      </c>
    </row>
    <row r="42" spans="1:25" s="90" customFormat="1" ht="18" customHeight="1" thickBot="1" x14ac:dyDescent="0.3">
      <c r="A42" s="118"/>
      <c r="B42" s="119"/>
      <c r="C42" s="465" t="s">
        <v>11</v>
      </c>
      <c r="D42" s="466"/>
      <c r="E42" s="466"/>
      <c r="F42" s="466"/>
      <c r="G42" s="466"/>
      <c r="H42" s="467"/>
      <c r="I42" s="1"/>
      <c r="J42" s="4"/>
      <c r="K42" s="4"/>
      <c r="L42" s="5"/>
      <c r="M42" s="154">
        <f>SUM(M37:M41)</f>
        <v>0</v>
      </c>
      <c r="N42" s="154"/>
      <c r="O42" s="154"/>
      <c r="P42" s="154"/>
      <c r="Q42" s="154">
        <f t="shared" ref="Q42:R42" si="23">SUM(Q37:Q41)</f>
        <v>0</v>
      </c>
      <c r="R42" s="154">
        <f t="shared" si="23"/>
        <v>0</v>
      </c>
      <c r="S42" s="120"/>
      <c r="T42" s="419"/>
      <c r="U42" s="425">
        <f>SUM(U7:U41)</f>
        <v>0</v>
      </c>
      <c r="W42" s="339">
        <f>SUM(W7:W41)</f>
        <v>0</v>
      </c>
      <c r="X42" s="339">
        <f t="shared" ref="X42:Y42" si="24">SUM(X7:X41)</f>
        <v>0</v>
      </c>
      <c r="Y42" s="339">
        <f t="shared" si="24"/>
        <v>0</v>
      </c>
    </row>
    <row r="43" spans="1:25" ht="18" customHeight="1" x14ac:dyDescent="0.25">
      <c r="A43" s="121"/>
      <c r="B43" s="122"/>
      <c r="C43" s="121"/>
      <c r="D43" s="123"/>
      <c r="E43" s="123"/>
      <c r="F43" s="123"/>
      <c r="G43" s="124"/>
      <c r="H43" s="125"/>
      <c r="I43" s="125"/>
      <c r="J43" s="126"/>
      <c r="K43" s="126"/>
      <c r="L43" s="127"/>
      <c r="M43" s="128"/>
      <c r="N43" s="126"/>
      <c r="O43" s="126"/>
      <c r="P43" s="127"/>
      <c r="Q43" s="129"/>
      <c r="R43" s="128"/>
      <c r="S43" s="130"/>
      <c r="T43" s="131"/>
    </row>
    <row r="44" spans="1:25" ht="18" customHeight="1" x14ac:dyDescent="0.25">
      <c r="A44" s="32"/>
      <c r="B44" s="482" t="s">
        <v>18</v>
      </c>
      <c r="C44" s="483"/>
      <c r="D44" s="483"/>
      <c r="E44" s="483"/>
      <c r="F44" s="483"/>
      <c r="G44" s="483"/>
      <c r="H44" s="484"/>
      <c r="I44" s="313"/>
      <c r="J44" s="314"/>
      <c r="K44" s="314"/>
      <c r="L44" s="315"/>
      <c r="M44" s="316">
        <f>ROUND((Q2/5*G1)*4,0)/4</f>
        <v>168</v>
      </c>
      <c r="N44" s="3"/>
      <c r="O44" s="3"/>
      <c r="P44" s="7"/>
      <c r="Q44" s="164" t="s">
        <v>65</v>
      </c>
      <c r="R44" s="36"/>
      <c r="S44" s="132" t="s">
        <v>57</v>
      </c>
      <c r="T44" s="133"/>
    </row>
    <row r="45" spans="1:25" ht="18" customHeight="1" x14ac:dyDescent="0.25">
      <c r="A45" s="32"/>
      <c r="B45" s="482" t="s">
        <v>19</v>
      </c>
      <c r="C45" s="483"/>
      <c r="D45" s="483"/>
      <c r="E45" s="483"/>
      <c r="F45" s="483"/>
      <c r="G45" s="483"/>
      <c r="H45" s="484"/>
      <c r="I45" s="313"/>
      <c r="J45" s="314"/>
      <c r="K45" s="314"/>
      <c r="L45" s="315"/>
      <c r="M45" s="316">
        <f>SUM(Q42,Q36,Q28,Q20,Q12)</f>
        <v>0</v>
      </c>
      <c r="N45" s="3"/>
      <c r="O45" s="3"/>
      <c r="P45" s="7"/>
      <c r="Q45" s="164" t="s">
        <v>65</v>
      </c>
      <c r="R45" s="36"/>
      <c r="S45" s="132" t="s">
        <v>58</v>
      </c>
      <c r="T45" s="133">
        <v>26</v>
      </c>
    </row>
    <row r="46" spans="1:25" ht="18" customHeight="1" x14ac:dyDescent="0.25">
      <c r="A46" s="32"/>
      <c r="B46" s="471" t="s">
        <v>20</v>
      </c>
      <c r="C46" s="472"/>
      <c r="D46" s="472"/>
      <c r="E46" s="472"/>
      <c r="F46" s="472"/>
      <c r="G46" s="472"/>
      <c r="H46" s="473"/>
      <c r="I46" s="320"/>
      <c r="J46" s="321"/>
      <c r="K46" s="321"/>
      <c r="L46" s="322"/>
      <c r="M46" s="316"/>
      <c r="N46" s="3"/>
      <c r="O46" s="3"/>
      <c r="P46" s="7"/>
      <c r="Q46" s="36"/>
      <c r="R46" s="36"/>
      <c r="S46" s="132" t="s">
        <v>22</v>
      </c>
      <c r="T46" s="133" t="s">
        <v>65</v>
      </c>
    </row>
    <row r="47" spans="1:25" ht="18" customHeight="1" x14ac:dyDescent="0.25">
      <c r="A47" s="32"/>
      <c r="B47" s="471" t="s">
        <v>21</v>
      </c>
      <c r="C47" s="472"/>
      <c r="D47" s="472"/>
      <c r="E47" s="472"/>
      <c r="F47" s="472"/>
      <c r="G47" s="472"/>
      <c r="H47" s="473"/>
      <c r="I47" s="320"/>
      <c r="J47" s="321"/>
      <c r="K47" s="321"/>
      <c r="L47" s="322"/>
      <c r="M47" s="316">
        <f>M45-M44</f>
        <v>-168</v>
      </c>
      <c r="N47" s="3"/>
      <c r="O47" s="3"/>
      <c r="P47" s="7"/>
      <c r="Q47" s="36"/>
      <c r="R47" s="36"/>
      <c r="S47" s="132" t="s">
        <v>24</v>
      </c>
      <c r="T47" s="133">
        <v>0</v>
      </c>
    </row>
    <row r="48" spans="1:25" ht="18" customHeight="1" x14ac:dyDescent="0.25">
      <c r="A48" s="32"/>
      <c r="B48" s="471" t="s">
        <v>23</v>
      </c>
      <c r="C48" s="472"/>
      <c r="D48" s="472"/>
      <c r="E48" s="472"/>
      <c r="F48" s="472"/>
      <c r="G48" s="472"/>
      <c r="H48" s="473"/>
      <c r="I48" s="320"/>
      <c r="J48" s="321"/>
      <c r="K48" s="321"/>
      <c r="L48" s="322"/>
      <c r="M48" s="316">
        <f>M46+M47</f>
        <v>-168</v>
      </c>
      <c r="N48" s="3"/>
      <c r="O48" s="3"/>
      <c r="P48" s="7"/>
      <c r="Q48" s="36"/>
      <c r="R48" s="36"/>
      <c r="S48" s="132" t="s">
        <v>25</v>
      </c>
      <c r="T48" s="73">
        <f>T45+T44-T47</f>
        <v>26</v>
      </c>
    </row>
    <row r="49" spans="1:20" ht="18" customHeight="1" x14ac:dyDescent="0.25">
      <c r="A49" s="32"/>
      <c r="B49" s="323"/>
      <c r="C49" s="174"/>
      <c r="D49" s="181"/>
      <c r="E49" s="181"/>
      <c r="F49" s="181"/>
      <c r="G49" s="191"/>
      <c r="H49" s="174"/>
      <c r="I49" s="174"/>
      <c r="J49" s="178"/>
      <c r="K49" s="178"/>
      <c r="L49" s="179"/>
      <c r="M49" s="180"/>
      <c r="N49" s="34"/>
      <c r="O49" s="34"/>
      <c r="P49" s="35"/>
      <c r="Q49" s="36"/>
      <c r="R49" s="36"/>
      <c r="S49" s="38"/>
      <c r="T49" s="32"/>
    </row>
    <row r="50" spans="1:20" ht="18" customHeight="1" x14ac:dyDescent="0.25">
      <c r="A50" s="32"/>
      <c r="B50" s="464" t="s">
        <v>91</v>
      </c>
      <c r="C50" s="464"/>
      <c r="D50" s="464"/>
      <c r="E50" s="464"/>
      <c r="F50" s="464"/>
      <c r="G50" s="464"/>
      <c r="H50" s="464"/>
      <c r="I50" s="406"/>
      <c r="J50" s="407"/>
      <c r="K50" s="407"/>
      <c r="L50" s="408"/>
      <c r="M50" s="409">
        <f>U42</f>
        <v>0</v>
      </c>
      <c r="N50" s="134"/>
      <c r="O50" s="134"/>
      <c r="P50" s="135"/>
      <c r="Q50" s="137"/>
      <c r="R50" s="136"/>
      <c r="S50" s="470"/>
      <c r="T50" s="470"/>
    </row>
    <row r="51" spans="1:20" ht="18" customHeight="1" x14ac:dyDescent="0.25">
      <c r="B51" s="38"/>
      <c r="C51" s="38"/>
      <c r="D51" s="38"/>
      <c r="E51" s="38"/>
      <c r="F51" s="38"/>
      <c r="G51" s="138"/>
      <c r="H51" s="38"/>
      <c r="I51" s="38"/>
      <c r="J51" s="39"/>
      <c r="K51" s="39"/>
      <c r="L51" s="40"/>
      <c r="M51" s="41"/>
      <c r="N51" s="39"/>
      <c r="O51" s="39"/>
      <c r="P51" s="40"/>
      <c r="Q51" s="41"/>
      <c r="R51" s="41"/>
      <c r="S51" s="38" t="s">
        <v>60</v>
      </c>
      <c r="T51" s="38"/>
    </row>
    <row r="52" spans="1:20" ht="18" customHeight="1" x14ac:dyDescent="0.25">
      <c r="S52" s="143"/>
    </row>
  </sheetData>
  <sheetProtection algorithmName="SHA-512" hashValue="4w6TXyD97FNgw4Lh/0Thv0on0NP0DTZ/9ZsQ0iSHzlila+cNkyDfn8RK1B3ZxsZHLeasg5XPJKq5QwXzSTLRDQ==" saltValue="mlkXwzKAHDpk9SRtzyDrNA==" spinCount="100000" sheet="1" objects="1" scenarios="1"/>
  <protectedRanges>
    <protectedRange sqref="U7:U41" name="Bereich4"/>
    <protectedRange algorithmName="SHA-512" hashValue="X3Xm64b4be5pug3O4vjckIHj3Kar+w0vrr3OjtxVTvTRQHcX5Jmdi0iAnUvD+WMN4y3t/RKQHVIgQDesSiL2ug==" saltValue="xbxa0NqRbsLr5n+cYaI1jA==" spinCount="100000" sqref="M46" name="Bereich2_1"/>
    <protectedRange algorithmName="SHA-512" hashValue="txP625vL2mv2jQ5+INdA6L1oceV3Ds+BfXH6qSsjWdrjtzYFhmINnsKLd6sIRj84+Onqz5LZSs6PGZZ+dQemPQ==" saltValue="a8gsHyEzEsMWf7xxi35D6A==" spinCount="100000" sqref="C7:I42" name="Bereich1"/>
    <protectedRange algorithmName="SHA-512" hashValue="X3Xm64b4be5pug3O4vjckIHj3Kar+w0vrr3OjtxVTvTRQHcX5Jmdi0iAnUvD+WMN4y3t/RKQHVIgQDesSiL2ug==" saltValue="xbxa0NqRbsLr5n+cYaI1jA==" spinCount="100000" sqref="E2:T3 T44:T47 S7:S42" name="Bereich2"/>
  </protectedRanges>
  <dataConsolidate/>
  <mergeCells count="29">
    <mergeCell ref="W5:Y5"/>
    <mergeCell ref="N3:P3"/>
    <mergeCell ref="N2:P2"/>
    <mergeCell ref="E2:G2"/>
    <mergeCell ref="E3:G3"/>
    <mergeCell ref="I2:M2"/>
    <mergeCell ref="I3:M3"/>
    <mergeCell ref="B2:D2"/>
    <mergeCell ref="B3:D3"/>
    <mergeCell ref="S50:T50"/>
    <mergeCell ref="B47:H47"/>
    <mergeCell ref="B48:H48"/>
    <mergeCell ref="S5:S6"/>
    <mergeCell ref="R5:R6"/>
    <mergeCell ref="Q5:Q6"/>
    <mergeCell ref="M5:M6"/>
    <mergeCell ref="C5:C6"/>
    <mergeCell ref="B5:B6"/>
    <mergeCell ref="B45:H45"/>
    <mergeCell ref="B46:H46"/>
    <mergeCell ref="D5:E5"/>
    <mergeCell ref="G5:H5"/>
    <mergeCell ref="B44:H44"/>
    <mergeCell ref="B50:H50"/>
    <mergeCell ref="C42:H42"/>
    <mergeCell ref="C12:H12"/>
    <mergeCell ref="C20:H20"/>
    <mergeCell ref="C28:H28"/>
    <mergeCell ref="C36:H36"/>
  </mergeCells>
  <phoneticPr fontId="14" type="noConversion"/>
  <pageMargins left="0.25" right="0.25" top="0.75" bottom="0.75" header="0.3" footer="0.3"/>
  <pageSetup paperSize="9" scale="74" orientation="portrait" r:id="rId1"/>
  <ignoredErrors>
    <ignoredError sqref="B10:B11 B13:B19 B21:B27 B32:B35 B37:B41 B29:B30" numberStoredAsText="1"/>
    <ignoredError sqref="M34:M35 N36:Q36 Q34:R35 Q32:R33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48D39-8264-4591-A8F9-9E6C7FBE5382}">
  <dimension ref="A1:Y52"/>
  <sheetViews>
    <sheetView topLeftCell="A19" workbookViewId="0">
      <selection activeCell="AB26" sqref="AB26"/>
    </sheetView>
  </sheetViews>
  <sheetFormatPr baseColWidth="10" defaultColWidth="11.42578125" defaultRowHeight="18" customHeight="1" x14ac:dyDescent="0.25"/>
  <cols>
    <col min="1" max="1" width="3.140625" customWidth="1"/>
    <col min="2" max="2" width="3.7109375" bestFit="1" customWidth="1"/>
    <col min="3" max="3" width="4.28515625" customWidth="1"/>
    <col min="4" max="4" width="6.5703125" customWidth="1"/>
    <col min="5" max="5" width="7.42578125" customWidth="1"/>
    <col min="6" max="6" width="6.42578125" customWidth="1"/>
    <col min="7" max="7" width="7" style="332" customWidth="1"/>
    <col min="8" max="8" width="7.28515625" customWidth="1"/>
    <col min="9" max="9" width="5.5703125" bestFit="1" customWidth="1"/>
    <col min="10" max="10" width="7.85546875" style="333" hidden="1" customWidth="1"/>
    <col min="11" max="11" width="5.28515625" style="333" hidden="1" customWidth="1"/>
    <col min="12" max="12" width="5.28515625" style="334" hidden="1" customWidth="1"/>
    <col min="13" max="13" width="8" style="335" customWidth="1"/>
    <col min="14" max="15" width="5.42578125" style="333" hidden="1" customWidth="1"/>
    <col min="16" max="16" width="6.42578125" style="334" hidden="1" customWidth="1"/>
    <col min="17" max="17" width="8.42578125" style="335" bestFit="1" customWidth="1"/>
    <col min="18" max="18" width="6.42578125" style="335" bestFit="1" customWidth="1"/>
    <col min="19" max="19" width="27.28515625" customWidth="1"/>
    <col min="20" max="20" width="10.42578125" bestFit="1" customWidth="1"/>
    <col min="21" max="21" width="5.5703125" customWidth="1"/>
    <col min="22" max="22" width="2.140625" customWidth="1"/>
    <col min="23" max="25" width="5.7109375" customWidth="1"/>
  </cols>
  <sheetData>
    <row r="1" spans="1:25" ht="18" customHeight="1" x14ac:dyDescent="0.3">
      <c r="A1" s="172" t="s">
        <v>85</v>
      </c>
      <c r="B1" s="173"/>
      <c r="C1" s="174"/>
      <c r="D1" s="175"/>
      <c r="E1" s="175"/>
      <c r="F1" s="175"/>
      <c r="G1" s="176">
        <v>22</v>
      </c>
      <c r="H1" s="177" t="s">
        <v>72</v>
      </c>
      <c r="I1" s="174"/>
      <c r="J1" s="178"/>
      <c r="K1" s="178"/>
      <c r="L1" s="179"/>
      <c r="M1" s="180"/>
      <c r="N1" s="178"/>
      <c r="O1" s="178"/>
      <c r="P1" s="179"/>
      <c r="Q1" s="180"/>
      <c r="R1" s="180"/>
      <c r="S1" s="174"/>
      <c r="T1" s="174"/>
      <c r="U1" s="174"/>
      <c r="V1" s="174"/>
    </row>
    <row r="2" spans="1:25" ht="18" customHeight="1" x14ac:dyDescent="0.25">
      <c r="A2" s="174"/>
      <c r="B2" s="493" t="s">
        <v>69</v>
      </c>
      <c r="C2" s="493"/>
      <c r="D2" s="493"/>
      <c r="E2" s="494"/>
      <c r="F2" s="494"/>
      <c r="G2" s="494"/>
      <c r="H2" s="182"/>
      <c r="I2" s="495" t="s">
        <v>71</v>
      </c>
      <c r="J2" s="495"/>
      <c r="K2" s="495"/>
      <c r="L2" s="495"/>
      <c r="M2" s="495"/>
      <c r="N2" s="496" t="s">
        <v>67</v>
      </c>
      <c r="O2" s="496"/>
      <c r="P2" s="496"/>
      <c r="Q2" s="183">
        <v>40</v>
      </c>
      <c r="R2" s="184"/>
      <c r="S2" s="185" t="s">
        <v>68</v>
      </c>
      <c r="T2" s="186"/>
      <c r="U2" s="426"/>
      <c r="V2" s="187"/>
      <c r="W2" s="188"/>
      <c r="X2" s="188"/>
    </row>
    <row r="3" spans="1:25" ht="18" customHeight="1" x14ac:dyDescent="0.25">
      <c r="A3" s="177"/>
      <c r="B3" s="493" t="s">
        <v>70</v>
      </c>
      <c r="C3" s="493"/>
      <c r="D3" s="493"/>
      <c r="E3" s="494"/>
      <c r="F3" s="494"/>
      <c r="G3" s="494"/>
      <c r="H3" s="182"/>
      <c r="I3" s="495" t="s">
        <v>73</v>
      </c>
      <c r="J3" s="495"/>
      <c r="K3" s="495"/>
      <c r="L3" s="495"/>
      <c r="M3" s="495"/>
      <c r="N3" s="496" t="s">
        <v>66</v>
      </c>
      <c r="O3" s="496"/>
      <c r="P3" s="496"/>
      <c r="Q3" s="189"/>
      <c r="R3" s="184"/>
      <c r="S3" s="175"/>
      <c r="T3" s="175"/>
      <c r="U3" s="181"/>
      <c r="V3" s="175"/>
      <c r="W3" s="190"/>
      <c r="X3" s="190"/>
      <c r="Y3" s="190"/>
    </row>
    <row r="4" spans="1:25" ht="9.75" customHeight="1" thickBot="1" x14ac:dyDescent="0.3">
      <c r="A4" s="174"/>
      <c r="B4" s="175"/>
      <c r="C4" s="175"/>
      <c r="D4" s="175"/>
      <c r="E4" s="175"/>
      <c r="F4" s="175"/>
      <c r="G4" s="191"/>
      <c r="H4" s="182"/>
      <c r="I4" s="182"/>
      <c r="J4" s="192"/>
      <c r="K4" s="192"/>
      <c r="L4" s="192"/>
      <c r="M4" s="193"/>
      <c r="N4" s="194"/>
      <c r="O4" s="194"/>
      <c r="P4" s="194"/>
      <c r="Q4" s="193"/>
      <c r="R4" s="184"/>
      <c r="S4" s="175"/>
      <c r="T4" s="195"/>
      <c r="U4" s="427"/>
      <c r="V4" s="175"/>
    </row>
    <row r="5" spans="1:25" ht="32.25" customHeight="1" x14ac:dyDescent="0.25">
      <c r="A5" s="196"/>
      <c r="B5" s="500" t="s">
        <v>2</v>
      </c>
      <c r="C5" s="502" t="s">
        <v>3</v>
      </c>
      <c r="D5" s="504" t="s">
        <v>4</v>
      </c>
      <c r="E5" s="505"/>
      <c r="F5" s="197" t="s">
        <v>63</v>
      </c>
      <c r="G5" s="506" t="s">
        <v>5</v>
      </c>
      <c r="H5" s="507"/>
      <c r="I5" s="197" t="s">
        <v>63</v>
      </c>
      <c r="J5" s="199"/>
      <c r="K5" s="199"/>
      <c r="L5" s="200" t="s">
        <v>64</v>
      </c>
      <c r="M5" s="508" t="s">
        <v>6</v>
      </c>
      <c r="N5" s="199"/>
      <c r="O5" s="199"/>
      <c r="P5" s="200" t="s">
        <v>64</v>
      </c>
      <c r="Q5" s="508" t="s">
        <v>7</v>
      </c>
      <c r="R5" s="508" t="s">
        <v>8</v>
      </c>
      <c r="S5" s="504" t="s">
        <v>0</v>
      </c>
      <c r="T5" s="429" t="s">
        <v>1</v>
      </c>
      <c r="U5" s="438" t="s">
        <v>90</v>
      </c>
      <c r="V5" s="175"/>
      <c r="W5" s="488" t="s">
        <v>74</v>
      </c>
      <c r="X5" s="488"/>
      <c r="Y5" s="488"/>
    </row>
    <row r="6" spans="1:25" ht="15" x14ac:dyDescent="0.25">
      <c r="A6" s="202"/>
      <c r="B6" s="501"/>
      <c r="C6" s="503"/>
      <c r="D6" s="204" t="s">
        <v>61</v>
      </c>
      <c r="E6" s="205" t="s">
        <v>62</v>
      </c>
      <c r="F6" s="206"/>
      <c r="G6" s="207" t="s">
        <v>61</v>
      </c>
      <c r="H6" s="206" t="s">
        <v>62</v>
      </c>
      <c r="I6" s="206"/>
      <c r="J6" s="208"/>
      <c r="K6" s="208"/>
      <c r="L6" s="209"/>
      <c r="M6" s="509"/>
      <c r="N6" s="208"/>
      <c r="O6" s="208"/>
      <c r="P6" s="209"/>
      <c r="Q6" s="509"/>
      <c r="R6" s="509"/>
      <c r="S6" s="510"/>
      <c r="T6" s="266" t="s">
        <v>9</v>
      </c>
      <c r="U6" s="439"/>
      <c r="V6" s="211"/>
      <c r="W6" s="212" t="s">
        <v>75</v>
      </c>
      <c r="X6" s="212" t="s">
        <v>76</v>
      </c>
      <c r="Y6" s="212" t="s">
        <v>77</v>
      </c>
    </row>
    <row r="7" spans="1:25" ht="18" customHeight="1" x14ac:dyDescent="0.25">
      <c r="A7" s="391"/>
      <c r="B7" s="238">
        <v>1</v>
      </c>
      <c r="C7" s="239" t="s">
        <v>15</v>
      </c>
      <c r="D7" s="263"/>
      <c r="E7" s="263"/>
      <c r="F7" s="261"/>
      <c r="G7" s="262"/>
      <c r="H7" s="263"/>
      <c r="I7" s="261"/>
      <c r="J7" s="264">
        <f t="shared" ref="J7:J34" si="0">E7*24-D7*24</f>
        <v>0</v>
      </c>
      <c r="K7" s="264">
        <f t="shared" ref="K7:K10" si="1">IF(J7&lt;6.01,J7,IF(J7&gt;9,J7-0.75,J7-0.5))</f>
        <v>0</v>
      </c>
      <c r="L7" s="265">
        <f t="shared" ref="L7:L34" si="2">IF(F7="*",2,0)</f>
        <v>0</v>
      </c>
      <c r="M7" s="150">
        <f t="shared" ref="M7:M34" si="3">L7+K7</f>
        <v>0</v>
      </c>
      <c r="N7" s="345">
        <f t="shared" ref="N7:N34" si="4">H7*24-G7*24</f>
        <v>0</v>
      </c>
      <c r="O7" s="345">
        <f t="shared" ref="O7:O10" si="5">IF(N7&lt;6.01,N7,IF(N7&gt;9,N7-0.75,N7-0.5))</f>
        <v>0</v>
      </c>
      <c r="P7" s="345">
        <f t="shared" ref="P7:P34" si="6">IF(I7="*",2,0)</f>
        <v>0</v>
      </c>
      <c r="Q7" s="150">
        <f t="shared" ref="Q7:Q34" si="7">P7+O7</f>
        <v>0</v>
      </c>
      <c r="R7" s="150">
        <f t="shared" ref="R7:R34" si="8">(M7-Q7)*-1</f>
        <v>0</v>
      </c>
      <c r="S7" s="210"/>
      <c r="T7" s="433"/>
      <c r="U7" s="443"/>
      <c r="V7" s="221"/>
      <c r="W7" s="222">
        <f>IF(AND(A7="F",C8="So"),0,IF(AND(A8="F",C7="So"),0,IF(A7="F",IF(I7="*",1.5,0),IF(A8="F",IF(I7="*",0.5,0),IF(C7="So",IF(I7="*",1.5,0),IF(C8="So",IF(I7="*",0.5,0),IF(I7="*",2,0)))))))</f>
        <v>0</v>
      </c>
      <c r="X7" s="222">
        <f>IF(Y7&gt;0.01,0,IF(C7="So",IF(AND(I7="*",I6="*"),Q7,IF(I7="*",Q7-2+0.5,IF(I6="*",Q7+1.5,Q7))),0))</f>
        <v>0</v>
      </c>
      <c r="Y7" s="222">
        <f>IF(A7="F",IF(AND(I7="*",#REF!="*"),Q7,IF(I7="*",Q7-2+0.5,IF(#REF!="*",Q7+1.5,Q7))),0)</f>
        <v>0</v>
      </c>
    </row>
    <row r="8" spans="1:25" ht="18" customHeight="1" x14ac:dyDescent="0.25">
      <c r="A8" s="391" t="s">
        <v>65</v>
      </c>
      <c r="B8" s="376">
        <v>2</v>
      </c>
      <c r="C8" s="368" t="s">
        <v>16</v>
      </c>
      <c r="D8" s="377"/>
      <c r="E8" s="377"/>
      <c r="F8" s="377"/>
      <c r="G8" s="378"/>
      <c r="H8" s="379"/>
      <c r="I8" s="377"/>
      <c r="J8" s="380">
        <f t="shared" si="0"/>
        <v>0</v>
      </c>
      <c r="K8" s="380">
        <f t="shared" si="1"/>
        <v>0</v>
      </c>
      <c r="L8" s="381">
        <f t="shared" si="2"/>
        <v>0</v>
      </c>
      <c r="M8" s="147">
        <f t="shared" si="3"/>
        <v>0</v>
      </c>
      <c r="N8" s="373">
        <f t="shared" si="4"/>
        <v>0</v>
      </c>
      <c r="O8" s="373">
        <f t="shared" si="5"/>
        <v>0</v>
      </c>
      <c r="P8" s="373">
        <f t="shared" si="6"/>
        <v>0</v>
      </c>
      <c r="Q8" s="147">
        <f t="shared" si="7"/>
        <v>0</v>
      </c>
      <c r="R8" s="147">
        <f t="shared" si="8"/>
        <v>0</v>
      </c>
      <c r="S8" s="402"/>
      <c r="T8" s="449"/>
      <c r="U8" s="452"/>
      <c r="V8" s="221"/>
      <c r="W8" s="222">
        <f t="shared" ref="W8" si="9">IF(AND(A8="F",C9="So"),0,IF(AND(A9="F",C8="So"),0,IF(A8="F",IF(I8="*",1.5,0),IF(A9="F",IF(I8="*",0.5,0),IF(C8="So",IF(I8="*",1.5,0),IF(C9="So",IF(I8="*",0.5,0),IF(I8="*",2,0)))))))</f>
        <v>0</v>
      </c>
      <c r="X8" s="222">
        <f t="shared" ref="X8:X26" si="10">IF(Y8&gt;0.01,0,IF(C8="So",IF(AND(I8="*",I7="*"),Q8,IF(I8="*",Q8-2+0.5,IF(I7="*",Q8+1.5,Q8))),0))</f>
        <v>0</v>
      </c>
      <c r="Y8" s="222">
        <f>IF(A8="F",IF(AND(I8="*",I7="*"),Q8,IF(I8="*",Q8-2+0.5,IF(I7="*",Q8+1.5,Q8))),0)</f>
        <v>0</v>
      </c>
    </row>
    <row r="9" spans="1:25" ht="18" customHeight="1" x14ac:dyDescent="0.25">
      <c r="A9" s="391" t="s">
        <v>77</v>
      </c>
      <c r="B9" s="223">
        <v>3</v>
      </c>
      <c r="C9" s="224" t="s">
        <v>17</v>
      </c>
      <c r="D9" s="272"/>
      <c r="E9" s="272"/>
      <c r="F9" s="272"/>
      <c r="G9" s="273"/>
      <c r="H9" s="352"/>
      <c r="I9" s="272"/>
      <c r="J9" s="274">
        <f t="shared" si="0"/>
        <v>0</v>
      </c>
      <c r="K9" s="274">
        <f t="shared" si="1"/>
        <v>0</v>
      </c>
      <c r="L9" s="275">
        <f t="shared" si="2"/>
        <v>0</v>
      </c>
      <c r="M9" s="144">
        <f t="shared" si="3"/>
        <v>0</v>
      </c>
      <c r="N9" s="347">
        <f t="shared" si="4"/>
        <v>0</v>
      </c>
      <c r="O9" s="347">
        <f t="shared" si="5"/>
        <v>0</v>
      </c>
      <c r="P9" s="347">
        <f t="shared" si="6"/>
        <v>0</v>
      </c>
      <c r="Q9" s="144">
        <f t="shared" si="7"/>
        <v>0</v>
      </c>
      <c r="R9" s="144">
        <f t="shared" si="8"/>
        <v>0</v>
      </c>
      <c r="S9" s="396"/>
      <c r="T9" s="431"/>
      <c r="U9" s="441"/>
      <c r="V9" s="221"/>
      <c r="W9" s="222">
        <f>IF(AND(A9="F",C10="So"),0,IF(AND(A10="F",C9="So"),0,IF(A9="F",IF(I9="*",1.5,0),IF(A10="F",IF(I9="*",0.5,0),IF(C9="So",IF(I9="*",1.5,0),IF(C10="So",IF(I9="*",0.5,0),IF(I9="*",2,0)))))))</f>
        <v>0</v>
      </c>
      <c r="X9" s="222">
        <f>IF(Y9&gt;0.01,0,IF(C9="So",IF(AND(I9="*",I8="*"),Q9,IF(I9="*",Q9-2+0.5,IF(I8="*",Q9+1.5,Q9))),0))</f>
        <v>0</v>
      </c>
      <c r="Y9" s="222">
        <f t="shared" ref="Y9" si="11">IF(A9="F",IF(AND(I9="*",I8="*"),Q9,IF(I9="*",Q9-2+0.5,IF(I8="*",Q9+1.5,Q9))),0)</f>
        <v>0</v>
      </c>
    </row>
    <row r="10" spans="1:25" ht="18" customHeight="1" x14ac:dyDescent="0.25">
      <c r="A10" s="391" t="s">
        <v>65</v>
      </c>
      <c r="B10" s="223">
        <v>4</v>
      </c>
      <c r="C10" s="224" t="s">
        <v>10</v>
      </c>
      <c r="D10" s="272"/>
      <c r="E10" s="272"/>
      <c r="F10" s="272"/>
      <c r="G10" s="273"/>
      <c r="H10" s="352"/>
      <c r="I10" s="272"/>
      <c r="J10" s="274">
        <f t="shared" si="0"/>
        <v>0</v>
      </c>
      <c r="K10" s="274">
        <f t="shared" si="1"/>
        <v>0</v>
      </c>
      <c r="L10" s="275">
        <f t="shared" si="2"/>
        <v>0</v>
      </c>
      <c r="M10" s="144">
        <f t="shared" si="3"/>
        <v>0</v>
      </c>
      <c r="N10" s="347">
        <f t="shared" si="4"/>
        <v>0</v>
      </c>
      <c r="O10" s="347">
        <f t="shared" si="5"/>
        <v>0</v>
      </c>
      <c r="P10" s="347">
        <f t="shared" si="6"/>
        <v>0</v>
      </c>
      <c r="Q10" s="144">
        <f t="shared" si="7"/>
        <v>0</v>
      </c>
      <c r="R10" s="144">
        <f t="shared" si="8"/>
        <v>0</v>
      </c>
      <c r="S10" s="396"/>
      <c r="T10" s="431"/>
      <c r="U10" s="441"/>
      <c r="V10" s="221"/>
      <c r="W10" s="222">
        <f>IF(AND(A10="F",C12="So"),0,IF(AND(A12="F",C10="So"),0,IF(A10="F",IF(I10="*",1.5,0),IF(A12="F",IF(I10="*",0.5,0),IF(C10="So",IF(I10="*",1.5,0),IF(C12="So",IF(I10="*",0.5,0),IF(I10="*",2,0)))))))</f>
        <v>0</v>
      </c>
      <c r="X10" s="222">
        <f>IF(Y10&gt;0.01,0,IF(C10="So",IF(AND(I10="*",I9="*"),Q10,IF(I10="*",Q10-2+0.5,IF(I9="*",Q10+1.5,Q10))),0))</f>
        <v>0</v>
      </c>
      <c r="Y10" s="222">
        <f>IF(A10="F",IF(AND(I10="*",I9="*"),Q10,IF(I10="*",Q10-2+0.5,IF(I9="*",Q10+1.5,Q10))),0)</f>
        <v>0</v>
      </c>
    </row>
    <row r="11" spans="1:25" ht="18" customHeight="1" x14ac:dyDescent="0.25">
      <c r="A11" s="393"/>
      <c r="B11" s="231"/>
      <c r="C11" s="512" t="s">
        <v>11</v>
      </c>
      <c r="D11" s="512"/>
      <c r="E11" s="512"/>
      <c r="F11" s="512"/>
      <c r="G11" s="512"/>
      <c r="H11" s="512"/>
      <c r="I11" s="397"/>
      <c r="J11" s="398"/>
      <c r="K11" s="398"/>
      <c r="L11" s="399"/>
      <c r="M11" s="154">
        <f t="shared" ref="M11:R11" si="12">SUM(M7:M10)</f>
        <v>0</v>
      </c>
      <c r="N11" s="154">
        <f t="shared" si="12"/>
        <v>0</v>
      </c>
      <c r="O11" s="154">
        <f t="shared" si="12"/>
        <v>0</v>
      </c>
      <c r="P11" s="154">
        <f t="shared" si="12"/>
        <v>0</v>
      </c>
      <c r="Q11" s="154">
        <f t="shared" si="12"/>
        <v>0</v>
      </c>
      <c r="R11" s="154">
        <f t="shared" si="12"/>
        <v>0</v>
      </c>
      <c r="S11" s="400"/>
      <c r="T11" s="432"/>
      <c r="U11" s="442"/>
      <c r="V11" s="237"/>
      <c r="W11" s="222">
        <f t="shared" ref="W11:W27" si="13">IF(AND(A11="F",C12="So"),0,IF(AND(A12="F",C11="So"),0,IF(A11="F",IF(I11="*",1.5,0),IF(A12="F",IF(I11="*",0.5,0),IF(C11="So",IF(I11="*",1.5,0),IF(C12="So",IF(I11="*",0.5,0),IF(I11="*",2,0)))))))</f>
        <v>0</v>
      </c>
      <c r="X11" s="222">
        <f t="shared" si="10"/>
        <v>0</v>
      </c>
      <c r="Y11" s="222">
        <f>IF(A11="F",IF(AND(I11="*",I10="*"),Q11,IF(I11="*",Q11-2+0.5,IF(I10="*",Q11+1.5,Q11))),0)</f>
        <v>0</v>
      </c>
    </row>
    <row r="12" spans="1:25" ht="18" customHeight="1" x14ac:dyDescent="0.25">
      <c r="A12" s="390" t="s">
        <v>65</v>
      </c>
      <c r="B12" s="376">
        <v>5</v>
      </c>
      <c r="C12" s="368" t="s">
        <v>12</v>
      </c>
      <c r="D12" s="369"/>
      <c r="E12" s="369"/>
      <c r="F12" s="369"/>
      <c r="G12" s="370"/>
      <c r="H12" s="369"/>
      <c r="I12" s="369"/>
      <c r="J12" s="371">
        <f t="shared" ref="J12:J18" si="14">E12*24-D12*24</f>
        <v>0</v>
      </c>
      <c r="K12" s="371">
        <f>IF(J12&lt;6.01,J12,IF(J12&gt;9,J12-0.75,J12-0.5))</f>
        <v>0</v>
      </c>
      <c r="L12" s="372">
        <f t="shared" ref="L12:L18" si="15">IF(F12="*",2,0)</f>
        <v>0</v>
      </c>
      <c r="M12" s="147">
        <f t="shared" ref="M12:M18" si="16">L12+K12</f>
        <v>0</v>
      </c>
      <c r="N12" s="373">
        <f t="shared" ref="N12:N18" si="17">H12*24-G12*24</f>
        <v>0</v>
      </c>
      <c r="O12" s="373">
        <f>IF(N12&lt;6.01,N12,IF(N12&gt;9,N12-0.75,N12-0.5))</f>
        <v>0</v>
      </c>
      <c r="P12" s="373">
        <f t="shared" ref="P12:P18" si="18">IF(I12="*",2,0)</f>
        <v>0</v>
      </c>
      <c r="Q12" s="147">
        <f t="shared" ref="Q12:Q18" si="19">P12+O12</f>
        <v>0</v>
      </c>
      <c r="R12" s="147">
        <f t="shared" ref="R12:R18" si="20">(M12-Q12)*-1</f>
        <v>0</v>
      </c>
      <c r="S12" s="402"/>
      <c r="T12" s="450"/>
      <c r="U12" s="453"/>
      <c r="V12" s="260"/>
      <c r="W12" s="222">
        <f t="shared" ref="W12:W17" si="21">IF(AND(A12="F",C13="So"),0,IF(AND(A13="F",C12="So"),0,IF(A12="F",IF(I12="*",1.5,0),IF(A13="F",IF(I12="*",0.5,0),IF(C12="So",IF(I12="*",1.5,0),IF(C13="So",IF(I12="*",0.5,0),IF(I12="*",2,0)))))))</f>
        <v>0</v>
      </c>
      <c r="X12" s="222">
        <f>IF(Y12&gt;0.01,0,IF(C12="So",IF(AND(I12="*",I10="*"),Q12,IF(I12="*",Q12-2+0.5,IF(I10="*",Q12+1.5,Q12))),0))</f>
        <v>0</v>
      </c>
      <c r="Y12" s="222">
        <f>IF(A12="F",IF(AND(I12="*",I10="*"),Q12,IF(I12="*",Q12-2+0.5,IF(I10="*",Q12+1.5,Q12))),0)</f>
        <v>0</v>
      </c>
    </row>
    <row r="13" spans="1:25" ht="18" customHeight="1" x14ac:dyDescent="0.25">
      <c r="A13" s="390"/>
      <c r="B13" s="238">
        <v>6</v>
      </c>
      <c r="C13" s="239" t="s">
        <v>13</v>
      </c>
      <c r="D13" s="241"/>
      <c r="E13" s="241"/>
      <c r="F13" s="241"/>
      <c r="G13" s="242"/>
      <c r="H13" s="241"/>
      <c r="I13" s="241"/>
      <c r="J13" s="243">
        <f t="shared" si="14"/>
        <v>0</v>
      </c>
      <c r="K13" s="243">
        <f t="shared" ref="K13:K18" si="22">IF(J13&lt;6.01,J13,IF(J13&gt;9,J13-0.75,J13-0.5))</f>
        <v>0</v>
      </c>
      <c r="L13" s="244">
        <f t="shared" si="15"/>
        <v>0</v>
      </c>
      <c r="M13" s="150">
        <f t="shared" si="16"/>
        <v>0</v>
      </c>
      <c r="N13" s="345">
        <f t="shared" si="17"/>
        <v>0</v>
      </c>
      <c r="O13" s="345">
        <f t="shared" ref="O13:O18" si="23">IF(N13&lt;6.01,N13,IF(N13&gt;9,N13-0.75,N13-0.5))</f>
        <v>0</v>
      </c>
      <c r="P13" s="345">
        <f t="shared" si="18"/>
        <v>0</v>
      </c>
      <c r="Q13" s="150">
        <f t="shared" si="19"/>
        <v>0</v>
      </c>
      <c r="R13" s="150">
        <f t="shared" si="20"/>
        <v>0</v>
      </c>
      <c r="S13" s="210"/>
      <c r="T13" s="433"/>
      <c r="U13" s="443"/>
      <c r="V13" s="221"/>
      <c r="W13" s="222">
        <f t="shared" si="21"/>
        <v>0</v>
      </c>
      <c r="X13" s="222">
        <f t="shared" ref="X13:X19" si="24">IF(Y13&gt;0.01,0,IF(C13="So",IF(AND(I13="*",I12="*"),Q13,IF(I13="*",Q13-2+0.5,IF(I12="*",Q13+1.5,Q13))),0))</f>
        <v>0</v>
      </c>
      <c r="Y13" s="222">
        <f>IF(A13="F",IF(AND(I13="*",I12="*"),Q13,IF(I13="*",Q13-2+0.5,IF(I12="*",Q13+1.5,Q13))),0)</f>
        <v>0</v>
      </c>
    </row>
    <row r="14" spans="1:25" s="188" customFormat="1" ht="18" customHeight="1" x14ac:dyDescent="0.25">
      <c r="A14" s="392"/>
      <c r="B14" s="238">
        <v>7</v>
      </c>
      <c r="C14" s="239" t="s">
        <v>14</v>
      </c>
      <c r="D14" s="261"/>
      <c r="E14" s="261"/>
      <c r="F14" s="261"/>
      <c r="G14" s="262"/>
      <c r="H14" s="261"/>
      <c r="I14" s="261"/>
      <c r="J14" s="264">
        <f t="shared" si="14"/>
        <v>0</v>
      </c>
      <c r="K14" s="264">
        <f t="shared" si="22"/>
        <v>0</v>
      </c>
      <c r="L14" s="265">
        <f t="shared" si="15"/>
        <v>0</v>
      </c>
      <c r="M14" s="150">
        <f t="shared" si="16"/>
        <v>0</v>
      </c>
      <c r="N14" s="345">
        <f t="shared" si="17"/>
        <v>0</v>
      </c>
      <c r="O14" s="345">
        <f t="shared" si="23"/>
        <v>0</v>
      </c>
      <c r="P14" s="345">
        <f t="shared" si="18"/>
        <v>0</v>
      </c>
      <c r="Q14" s="150">
        <f t="shared" si="19"/>
        <v>0</v>
      </c>
      <c r="R14" s="150">
        <f t="shared" si="20"/>
        <v>0</v>
      </c>
      <c r="S14" s="210"/>
      <c r="T14" s="433"/>
      <c r="U14" s="443"/>
      <c r="V14" s="221"/>
      <c r="W14" s="222">
        <f t="shared" si="21"/>
        <v>0</v>
      </c>
      <c r="X14" s="222">
        <f t="shared" si="24"/>
        <v>0</v>
      </c>
      <c r="Y14" s="222">
        <f>IF(A14="F",IF(AND(I14="*",I13="*"),Q14,IF(I14="*",Q14-2+0.5,IF(I13="*",Q14+1.5,Q14))),0)</f>
        <v>0</v>
      </c>
    </row>
    <row r="15" spans="1:25" ht="18" customHeight="1" x14ac:dyDescent="0.25">
      <c r="A15" s="390"/>
      <c r="B15" s="238">
        <v>8</v>
      </c>
      <c r="C15" s="239" t="s">
        <v>15</v>
      </c>
      <c r="D15" s="261"/>
      <c r="E15" s="261"/>
      <c r="F15" s="261"/>
      <c r="G15" s="262"/>
      <c r="H15" s="261"/>
      <c r="I15" s="261"/>
      <c r="J15" s="264">
        <f t="shared" si="14"/>
        <v>0</v>
      </c>
      <c r="K15" s="264">
        <f t="shared" si="22"/>
        <v>0</v>
      </c>
      <c r="L15" s="265">
        <f t="shared" si="15"/>
        <v>0</v>
      </c>
      <c r="M15" s="150">
        <f t="shared" si="16"/>
        <v>0</v>
      </c>
      <c r="N15" s="345">
        <f t="shared" si="17"/>
        <v>0</v>
      </c>
      <c r="O15" s="345">
        <f t="shared" si="23"/>
        <v>0</v>
      </c>
      <c r="P15" s="345">
        <f t="shared" si="18"/>
        <v>0</v>
      </c>
      <c r="Q15" s="150">
        <f t="shared" si="19"/>
        <v>0</v>
      </c>
      <c r="R15" s="150">
        <f t="shared" si="20"/>
        <v>0</v>
      </c>
      <c r="S15" s="210"/>
      <c r="T15" s="435"/>
      <c r="U15" s="445"/>
      <c r="V15" s="283"/>
      <c r="W15" s="222">
        <f t="shared" si="21"/>
        <v>0</v>
      </c>
      <c r="X15" s="222">
        <f t="shared" si="24"/>
        <v>0</v>
      </c>
      <c r="Y15" s="222">
        <f t="shared" ref="Y15" si="25">IF(A15="F",IF(AND(I15="*",I14="*"),Q15,IF(I15="*",Q15-2+0.5,IF(I14="*",Q15+1.5,Q15))),0)</f>
        <v>0</v>
      </c>
    </row>
    <row r="16" spans="1:25" ht="18" customHeight="1" x14ac:dyDescent="0.25">
      <c r="A16" s="390"/>
      <c r="B16" s="238">
        <v>9</v>
      </c>
      <c r="C16" s="239" t="s">
        <v>16</v>
      </c>
      <c r="D16" s="263"/>
      <c r="E16" s="263"/>
      <c r="F16" s="261"/>
      <c r="G16" s="262"/>
      <c r="H16" s="263"/>
      <c r="I16" s="241"/>
      <c r="J16" s="243">
        <f t="shared" si="14"/>
        <v>0</v>
      </c>
      <c r="K16" s="243">
        <f t="shared" si="22"/>
        <v>0</v>
      </c>
      <c r="L16" s="244">
        <f t="shared" si="15"/>
        <v>0</v>
      </c>
      <c r="M16" s="150">
        <f t="shared" si="16"/>
        <v>0</v>
      </c>
      <c r="N16" s="345">
        <f t="shared" si="17"/>
        <v>0</v>
      </c>
      <c r="O16" s="345">
        <f t="shared" si="23"/>
        <v>0</v>
      </c>
      <c r="P16" s="345">
        <f t="shared" si="18"/>
        <v>0</v>
      </c>
      <c r="Q16" s="150">
        <f t="shared" si="19"/>
        <v>0</v>
      </c>
      <c r="R16" s="150">
        <f t="shared" si="20"/>
        <v>0</v>
      </c>
      <c r="S16" s="210"/>
      <c r="T16" s="433"/>
      <c r="U16" s="443"/>
      <c r="V16" s="221"/>
      <c r="W16" s="222">
        <f t="shared" si="21"/>
        <v>0</v>
      </c>
      <c r="X16" s="222">
        <f t="shared" si="24"/>
        <v>0</v>
      </c>
      <c r="Y16" s="222">
        <f>IF(A16="F",IF(AND(I16="*",I15="*"),Q16,IF(I16="*",Q16-2+0.5,IF(I15="*",Q16+1.5,Q16))),0)</f>
        <v>0</v>
      </c>
    </row>
    <row r="17" spans="1:25" ht="18" customHeight="1" x14ac:dyDescent="0.25">
      <c r="A17" s="390"/>
      <c r="B17" s="213">
        <v>10</v>
      </c>
      <c r="C17" s="214" t="s">
        <v>17</v>
      </c>
      <c r="D17" s="268"/>
      <c r="E17" s="268"/>
      <c r="F17" s="268"/>
      <c r="G17" s="269"/>
      <c r="H17" s="268"/>
      <c r="I17" s="268"/>
      <c r="J17" s="270">
        <f t="shared" si="14"/>
        <v>0</v>
      </c>
      <c r="K17" s="270">
        <f t="shared" si="22"/>
        <v>0</v>
      </c>
      <c r="L17" s="271">
        <f t="shared" si="15"/>
        <v>0</v>
      </c>
      <c r="M17" s="151">
        <f t="shared" si="16"/>
        <v>0</v>
      </c>
      <c r="N17" s="346">
        <f t="shared" si="17"/>
        <v>0</v>
      </c>
      <c r="O17" s="346">
        <f t="shared" si="23"/>
        <v>0</v>
      </c>
      <c r="P17" s="346">
        <f t="shared" si="18"/>
        <v>0</v>
      </c>
      <c r="Q17" s="151">
        <f t="shared" si="19"/>
        <v>0</v>
      </c>
      <c r="R17" s="151">
        <f t="shared" si="20"/>
        <v>0</v>
      </c>
      <c r="S17" s="395"/>
      <c r="T17" s="430"/>
      <c r="U17" s="440"/>
      <c r="V17" s="221"/>
      <c r="W17" s="222">
        <f t="shared" si="21"/>
        <v>0</v>
      </c>
      <c r="X17" s="222">
        <f t="shared" si="24"/>
        <v>0</v>
      </c>
      <c r="Y17" s="222">
        <f>IF(A17="F",IF(AND(I17="*",I16="*"),Q17,IF(I17="*",Q17-2+0.5,IF(I16="*",Q17+1.5,Q17))),0)</f>
        <v>0</v>
      </c>
    </row>
    <row r="18" spans="1:25" ht="18" customHeight="1" x14ac:dyDescent="0.25">
      <c r="A18" s="390"/>
      <c r="B18" s="223">
        <v>11</v>
      </c>
      <c r="C18" s="224" t="s">
        <v>10</v>
      </c>
      <c r="D18" s="272"/>
      <c r="E18" s="272"/>
      <c r="F18" s="272"/>
      <c r="G18" s="273"/>
      <c r="H18" s="272"/>
      <c r="I18" s="272"/>
      <c r="J18" s="274">
        <f t="shared" si="14"/>
        <v>0</v>
      </c>
      <c r="K18" s="274">
        <f t="shared" si="22"/>
        <v>0</v>
      </c>
      <c r="L18" s="275">
        <f t="shared" si="15"/>
        <v>0</v>
      </c>
      <c r="M18" s="144">
        <f t="shared" si="16"/>
        <v>0</v>
      </c>
      <c r="N18" s="347">
        <f t="shared" si="17"/>
        <v>0</v>
      </c>
      <c r="O18" s="347">
        <f t="shared" si="23"/>
        <v>0</v>
      </c>
      <c r="P18" s="347">
        <f t="shared" si="18"/>
        <v>0</v>
      </c>
      <c r="Q18" s="144">
        <f t="shared" si="19"/>
        <v>0</v>
      </c>
      <c r="R18" s="144">
        <f t="shared" si="20"/>
        <v>0</v>
      </c>
      <c r="S18" s="396"/>
      <c r="T18" s="431"/>
      <c r="U18" s="441"/>
      <c r="V18" s="221"/>
      <c r="W18" s="222">
        <f>IF(AND(A18="F",C20="So"),0,IF(AND(A20="F",C18="So"),0,IF(A18="F",IF(I18="*",1.5,0),IF(A20="F",IF(I18="*",0.5,0),IF(C18="So",IF(I18="*",1.5,0),IF(C20="So",IF(I18="*",0.5,0),IF(I18="*",2,0)))))))</f>
        <v>0</v>
      </c>
      <c r="X18" s="222">
        <f t="shared" si="24"/>
        <v>0</v>
      </c>
      <c r="Y18" s="222">
        <f>IF(A18="F",IF(AND(I18="*",I17="*"),Q18,IF(I18="*",Q18-2+0.5,IF(I17="*",Q18+1.5,Q18))),0)</f>
        <v>0</v>
      </c>
    </row>
    <row r="19" spans="1:25" ht="18" customHeight="1" x14ac:dyDescent="0.25">
      <c r="A19" s="390"/>
      <c r="B19" s="231"/>
      <c r="C19" s="512" t="s">
        <v>11</v>
      </c>
      <c r="D19" s="512"/>
      <c r="E19" s="512"/>
      <c r="F19" s="512"/>
      <c r="G19" s="512"/>
      <c r="H19" s="512"/>
      <c r="I19" s="397"/>
      <c r="J19" s="398"/>
      <c r="K19" s="398"/>
      <c r="L19" s="399"/>
      <c r="M19" s="154">
        <f>SUM(M12:M18)</f>
        <v>0</v>
      </c>
      <c r="N19" s="343">
        <f>SUM(N12:N18)</f>
        <v>0</v>
      </c>
      <c r="O19" s="343">
        <f t="shared" ref="O19:R19" si="26">SUM(O12:O18)</f>
        <v>0</v>
      </c>
      <c r="P19" s="343">
        <f t="shared" si="26"/>
        <v>0</v>
      </c>
      <c r="Q19" s="154">
        <f t="shared" si="26"/>
        <v>0</v>
      </c>
      <c r="R19" s="154">
        <f t="shared" si="26"/>
        <v>0</v>
      </c>
      <c r="S19" s="400"/>
      <c r="T19" s="432"/>
      <c r="U19" s="442"/>
      <c r="V19" s="237"/>
      <c r="W19" s="222">
        <f t="shared" si="13"/>
        <v>0</v>
      </c>
      <c r="X19" s="222">
        <f t="shared" si="24"/>
        <v>0</v>
      </c>
      <c r="Y19" s="222">
        <f>IF(A11="F",IF(AND(I19="*",I18="*"),Q19,IF(I19="*",Q19-2+0.5,IF(I18="*",Q19+1.5,Q19))),0)</f>
        <v>0</v>
      </c>
    </row>
    <row r="20" spans="1:25" ht="18" customHeight="1" x14ac:dyDescent="0.25">
      <c r="A20" s="390"/>
      <c r="B20" s="238">
        <v>12</v>
      </c>
      <c r="C20" s="239" t="s">
        <v>12</v>
      </c>
      <c r="D20" s="201"/>
      <c r="E20" s="201"/>
      <c r="F20" s="201"/>
      <c r="G20" s="279"/>
      <c r="H20" s="201"/>
      <c r="I20" s="201"/>
      <c r="J20" s="280">
        <f t="shared" si="0"/>
        <v>0</v>
      </c>
      <c r="K20" s="280">
        <f>IF(J20&lt;6.01,J20,IF(J20&gt;9,J20-0.75,J20-0.5))</f>
        <v>0</v>
      </c>
      <c r="L20" s="281">
        <f t="shared" si="2"/>
        <v>0</v>
      </c>
      <c r="M20" s="150">
        <f t="shared" si="3"/>
        <v>0</v>
      </c>
      <c r="N20" s="345">
        <f t="shared" si="4"/>
        <v>0</v>
      </c>
      <c r="O20" s="345">
        <f>IF(N20&lt;6.01,N20,IF(N20&gt;9,N20-0.75,N20-0.5))</f>
        <v>0</v>
      </c>
      <c r="P20" s="345">
        <f t="shared" si="6"/>
        <v>0</v>
      </c>
      <c r="Q20" s="150">
        <f t="shared" si="7"/>
        <v>0</v>
      </c>
      <c r="R20" s="150">
        <f t="shared" si="8"/>
        <v>0</v>
      </c>
      <c r="S20" s="210"/>
      <c r="T20" s="434"/>
      <c r="U20" s="444"/>
      <c r="V20" s="260"/>
      <c r="W20" s="222">
        <f>IF(AND(A20="F",C21="So"),0,IF(AND(A21="F",C20="So"),0,IF(A20="F",IF(I20="*",1.5,0),IF(A21="F",IF(I20="*",0.5,0),IF(C20="So",IF(I20="*",1.5,0),IF(C21="So",IF(I20="*",0.5,0),IF(I20="*",2,0)))))))</f>
        <v>0</v>
      </c>
      <c r="X20" s="222">
        <f>IF(Y20&gt;0.01,0,IF(C20="So",IF(AND(I20="*",I10="*"),Q20,IF(I20="*",Q20-2+0.5,IF(I10="*",Q20+1.5,Q20))),0))</f>
        <v>0</v>
      </c>
      <c r="Y20" s="222">
        <f>IF(A20="F",IF(AND(I20="*",I18="*"),Q20,IF(I20="*",Q20-2+0.5,IF(I18="*",Q20+1.5,Q20))),0)</f>
        <v>0</v>
      </c>
    </row>
    <row r="21" spans="1:25" s="188" customFormat="1" ht="18" customHeight="1" x14ac:dyDescent="0.25">
      <c r="A21" s="394"/>
      <c r="B21" s="238">
        <v>13</v>
      </c>
      <c r="C21" s="239" t="s">
        <v>13</v>
      </c>
      <c r="D21" s="241"/>
      <c r="E21" s="241"/>
      <c r="F21" s="241"/>
      <c r="G21" s="242"/>
      <c r="H21" s="241"/>
      <c r="I21" s="241"/>
      <c r="J21" s="243">
        <f t="shared" si="0"/>
        <v>0</v>
      </c>
      <c r="K21" s="243">
        <f t="shared" ref="K21:K26" si="27">IF(J21&lt;6.01,J21,IF(J21&gt;9,J21-0.75,J21-0.5))</f>
        <v>0</v>
      </c>
      <c r="L21" s="244">
        <f t="shared" si="2"/>
        <v>0</v>
      </c>
      <c r="M21" s="150">
        <f t="shared" si="3"/>
        <v>0</v>
      </c>
      <c r="N21" s="345">
        <f t="shared" si="4"/>
        <v>0</v>
      </c>
      <c r="O21" s="345">
        <f t="shared" ref="O21:O26" si="28">IF(N21&lt;6.01,N21,IF(N21&gt;9,N21-0.75,N21-0.5))</f>
        <v>0</v>
      </c>
      <c r="P21" s="345">
        <f t="shared" si="6"/>
        <v>0</v>
      </c>
      <c r="Q21" s="150">
        <f t="shared" si="7"/>
        <v>0</v>
      </c>
      <c r="R21" s="150">
        <f t="shared" si="8"/>
        <v>0</v>
      </c>
      <c r="S21" s="210"/>
      <c r="T21" s="433"/>
      <c r="U21" s="443"/>
      <c r="V21" s="221"/>
      <c r="W21" s="222">
        <f>IF(AND(A21="F",C22="So"),0,IF(AND(A22="F",C21="So"),0,IF(A21="F",IF(I21="*",1.5,0),IF(A22="F",IF(I21="*",0.5,0),IF(C21="So",IF(I21="*",1.5,0),IF(C22="So",IF(I21="*",0.5,0),IF(I21="*",2,0)))))))</f>
        <v>0</v>
      </c>
      <c r="X21" s="222">
        <f t="shared" si="10"/>
        <v>0</v>
      </c>
      <c r="Y21" s="222">
        <f t="shared" ref="Y21:Y25" si="29">IF(A21="F",IF(AND(I21="*",I19="*"),Q21,IF(I21="*",Q21-2+0.5,IF(I19="*",Q21+1.5,Q21))),0)</f>
        <v>0</v>
      </c>
    </row>
    <row r="22" spans="1:25" ht="18" customHeight="1" x14ac:dyDescent="0.25">
      <c r="A22" s="283"/>
      <c r="B22" s="238">
        <v>14</v>
      </c>
      <c r="C22" s="239" t="s">
        <v>14</v>
      </c>
      <c r="D22" s="261"/>
      <c r="E22" s="261"/>
      <c r="F22" s="261"/>
      <c r="G22" s="262"/>
      <c r="H22" s="261"/>
      <c r="I22" s="261"/>
      <c r="J22" s="264">
        <f t="shared" si="0"/>
        <v>0</v>
      </c>
      <c r="K22" s="264">
        <f t="shared" si="27"/>
        <v>0</v>
      </c>
      <c r="L22" s="265">
        <f t="shared" si="2"/>
        <v>0</v>
      </c>
      <c r="M22" s="150">
        <f t="shared" si="3"/>
        <v>0</v>
      </c>
      <c r="N22" s="345">
        <f t="shared" si="4"/>
        <v>0</v>
      </c>
      <c r="O22" s="345">
        <f t="shared" si="28"/>
        <v>0</v>
      </c>
      <c r="P22" s="345">
        <f t="shared" si="6"/>
        <v>0</v>
      </c>
      <c r="Q22" s="150">
        <f t="shared" si="7"/>
        <v>0</v>
      </c>
      <c r="R22" s="150">
        <f t="shared" si="8"/>
        <v>0</v>
      </c>
      <c r="S22" s="210"/>
      <c r="T22" s="433"/>
      <c r="U22" s="443"/>
      <c r="V22" s="221"/>
      <c r="W22" s="222">
        <f>IF(AND(A22="F",C23="So"),0,IF(AND(A23="F",C22="So"),0,IF(A22="F",IF(I22="*",1.5,0),IF(A23="F",IF(I22="*",0.5,0),IF(C22="So",IF(I22="*",1.5,0),IF(C23="So",IF(I22="*",0.5,0),IF(I22="*",2,0)))))))</f>
        <v>0</v>
      </c>
      <c r="X22" s="222">
        <f t="shared" si="10"/>
        <v>0</v>
      </c>
      <c r="Y22" s="222">
        <f t="shared" si="29"/>
        <v>0</v>
      </c>
    </row>
    <row r="23" spans="1:25" ht="18" customHeight="1" x14ac:dyDescent="0.25">
      <c r="A23" s="174" t="s">
        <v>65</v>
      </c>
      <c r="B23" s="376">
        <v>15</v>
      </c>
      <c r="C23" s="368" t="s">
        <v>15</v>
      </c>
      <c r="D23" s="385"/>
      <c r="E23" s="385"/>
      <c r="F23" s="385"/>
      <c r="G23" s="386"/>
      <c r="H23" s="385"/>
      <c r="I23" s="385"/>
      <c r="J23" s="387">
        <f t="shared" si="0"/>
        <v>0</v>
      </c>
      <c r="K23" s="387">
        <f t="shared" si="27"/>
        <v>0</v>
      </c>
      <c r="L23" s="388">
        <f t="shared" si="2"/>
        <v>0</v>
      </c>
      <c r="M23" s="147">
        <f t="shared" si="3"/>
        <v>0</v>
      </c>
      <c r="N23" s="373">
        <f t="shared" si="4"/>
        <v>0</v>
      </c>
      <c r="O23" s="373">
        <f t="shared" si="28"/>
        <v>0</v>
      </c>
      <c r="P23" s="373">
        <f t="shared" si="6"/>
        <v>0</v>
      </c>
      <c r="Q23" s="147">
        <f t="shared" si="7"/>
        <v>0</v>
      </c>
      <c r="R23" s="147">
        <f t="shared" si="8"/>
        <v>0</v>
      </c>
      <c r="S23" s="402"/>
      <c r="T23" s="457"/>
      <c r="U23" s="458"/>
      <c r="V23" s="283"/>
      <c r="W23" s="222">
        <f t="shared" si="13"/>
        <v>0</v>
      </c>
      <c r="X23" s="222">
        <f t="shared" si="10"/>
        <v>0</v>
      </c>
      <c r="Y23" s="222">
        <f t="shared" si="29"/>
        <v>0</v>
      </c>
    </row>
    <row r="24" spans="1:25" ht="18" customHeight="1" x14ac:dyDescent="0.25">
      <c r="A24" s="174"/>
      <c r="B24" s="238">
        <v>16</v>
      </c>
      <c r="C24" s="239" t="s">
        <v>16</v>
      </c>
      <c r="D24" s="263"/>
      <c r="E24" s="263"/>
      <c r="F24" s="261"/>
      <c r="G24" s="262"/>
      <c r="H24" s="263"/>
      <c r="I24" s="241"/>
      <c r="J24" s="243">
        <f t="shared" si="0"/>
        <v>0</v>
      </c>
      <c r="K24" s="243">
        <f t="shared" si="27"/>
        <v>0</v>
      </c>
      <c r="L24" s="244">
        <f t="shared" si="2"/>
        <v>0</v>
      </c>
      <c r="M24" s="150">
        <f t="shared" si="3"/>
        <v>0</v>
      </c>
      <c r="N24" s="345">
        <f t="shared" si="4"/>
        <v>0</v>
      </c>
      <c r="O24" s="345">
        <f t="shared" si="28"/>
        <v>0</v>
      </c>
      <c r="P24" s="345">
        <f t="shared" si="6"/>
        <v>0</v>
      </c>
      <c r="Q24" s="150">
        <f t="shared" si="7"/>
        <v>0</v>
      </c>
      <c r="R24" s="150">
        <f t="shared" si="8"/>
        <v>0</v>
      </c>
      <c r="S24" s="210"/>
      <c r="T24" s="433"/>
      <c r="U24" s="443"/>
      <c r="V24" s="221"/>
      <c r="W24" s="222">
        <f t="shared" si="13"/>
        <v>0</v>
      </c>
      <c r="X24" s="222">
        <f t="shared" si="10"/>
        <v>0</v>
      </c>
      <c r="Y24" s="222">
        <f t="shared" si="29"/>
        <v>0</v>
      </c>
    </row>
    <row r="25" spans="1:25" ht="18" customHeight="1" x14ac:dyDescent="0.25">
      <c r="A25" s="174"/>
      <c r="B25" s="213">
        <v>17</v>
      </c>
      <c r="C25" s="214" t="s">
        <v>17</v>
      </c>
      <c r="D25" s="268"/>
      <c r="E25" s="268"/>
      <c r="F25" s="268"/>
      <c r="G25" s="269"/>
      <c r="H25" s="268"/>
      <c r="I25" s="268"/>
      <c r="J25" s="270">
        <f t="shared" si="0"/>
        <v>0</v>
      </c>
      <c r="K25" s="270">
        <f t="shared" si="27"/>
        <v>0</v>
      </c>
      <c r="L25" s="271">
        <f t="shared" si="2"/>
        <v>0</v>
      </c>
      <c r="M25" s="151">
        <f t="shared" si="3"/>
        <v>0</v>
      </c>
      <c r="N25" s="346">
        <f t="shared" si="4"/>
        <v>0</v>
      </c>
      <c r="O25" s="346">
        <f t="shared" si="28"/>
        <v>0</v>
      </c>
      <c r="P25" s="346">
        <f t="shared" si="6"/>
        <v>0</v>
      </c>
      <c r="Q25" s="151">
        <f t="shared" si="7"/>
        <v>0</v>
      </c>
      <c r="R25" s="151">
        <f t="shared" si="8"/>
        <v>0</v>
      </c>
      <c r="S25" s="395"/>
      <c r="T25" s="430"/>
      <c r="U25" s="440"/>
      <c r="V25" s="221"/>
      <c r="W25" s="222">
        <f t="shared" si="13"/>
        <v>0</v>
      </c>
      <c r="X25" s="222">
        <f t="shared" si="10"/>
        <v>0</v>
      </c>
      <c r="Y25" s="222">
        <f t="shared" si="29"/>
        <v>0</v>
      </c>
    </row>
    <row r="26" spans="1:25" ht="18" customHeight="1" x14ac:dyDescent="0.25">
      <c r="A26" s="174"/>
      <c r="B26" s="223">
        <v>18</v>
      </c>
      <c r="C26" s="224" t="s">
        <v>10</v>
      </c>
      <c r="D26" s="272"/>
      <c r="E26" s="272"/>
      <c r="F26" s="272"/>
      <c r="G26" s="273"/>
      <c r="H26" s="272"/>
      <c r="I26" s="272"/>
      <c r="J26" s="274">
        <f t="shared" si="0"/>
        <v>0</v>
      </c>
      <c r="K26" s="274">
        <f t="shared" si="27"/>
        <v>0</v>
      </c>
      <c r="L26" s="275">
        <f t="shared" si="2"/>
        <v>0</v>
      </c>
      <c r="M26" s="144">
        <f t="shared" si="3"/>
        <v>0</v>
      </c>
      <c r="N26" s="347">
        <f t="shared" si="4"/>
        <v>0</v>
      </c>
      <c r="O26" s="347">
        <f t="shared" si="28"/>
        <v>0</v>
      </c>
      <c r="P26" s="347">
        <f t="shared" si="6"/>
        <v>0</v>
      </c>
      <c r="Q26" s="144">
        <f t="shared" si="7"/>
        <v>0</v>
      </c>
      <c r="R26" s="144">
        <f t="shared" si="8"/>
        <v>0</v>
      </c>
      <c r="S26" s="396"/>
      <c r="T26" s="431"/>
      <c r="U26" s="441"/>
      <c r="V26" s="221"/>
      <c r="W26" s="222">
        <f>IF(AND(A26="F",C28="So"),0,IF(AND(A28="F",C26="So"),0,IF(A26="F",IF(I26="*",1.5,0),IF(A28="F",IF(I26="*",0.5,0),IF(C26="So",IF(I26="*",1.5,0),IF(C28="So",IF(I26="*",0.5,0),IF(I26="*",2,0)))))))</f>
        <v>0</v>
      </c>
      <c r="X26" s="222">
        <f t="shared" si="10"/>
        <v>0</v>
      </c>
      <c r="Y26" s="222">
        <f>IF(A26="F",IF(AND(I26="*",I24="*"),Q26,IF(I26="*",Q26-2+0.5,IF(I24="*",Q26+1.5,Q26))),0)</f>
        <v>0</v>
      </c>
    </row>
    <row r="27" spans="1:25" ht="18" customHeight="1" x14ac:dyDescent="0.25">
      <c r="A27" s="174"/>
      <c r="B27" s="231"/>
      <c r="C27" s="512" t="s">
        <v>11</v>
      </c>
      <c r="D27" s="512"/>
      <c r="E27" s="512"/>
      <c r="F27" s="512"/>
      <c r="G27" s="512"/>
      <c r="H27" s="512"/>
      <c r="I27" s="397"/>
      <c r="J27" s="398"/>
      <c r="K27" s="398"/>
      <c r="L27" s="399"/>
      <c r="M27" s="154">
        <f>SUM(M20:M26)</f>
        <v>0</v>
      </c>
      <c r="N27" s="343">
        <f t="shared" ref="N27:R27" si="30">SUM(N20:N26)</f>
        <v>0</v>
      </c>
      <c r="O27" s="343">
        <f t="shared" si="30"/>
        <v>0</v>
      </c>
      <c r="P27" s="343">
        <f t="shared" si="30"/>
        <v>0</v>
      </c>
      <c r="Q27" s="154">
        <f t="shared" si="30"/>
        <v>0</v>
      </c>
      <c r="R27" s="154">
        <f t="shared" si="30"/>
        <v>0</v>
      </c>
      <c r="S27" s="400"/>
      <c r="T27" s="432"/>
      <c r="U27" s="442"/>
      <c r="V27" s="237"/>
      <c r="W27" s="222">
        <f t="shared" si="13"/>
        <v>0</v>
      </c>
      <c r="X27" s="222">
        <f>IF(Y27&gt;0.01,0,IF(C27="So",IF(AND(I27="*",I26="*"),Q27,IF(I27="*",Q27-2+0.5,IF(I26="*",Q27+1.5,Q27))),0))</f>
        <v>0</v>
      </c>
      <c r="Y27" s="222">
        <f>IF(A19="F",IF(AND(I27="*",I26="*"),Q27,IF(I27="*",Q27-2+0.5,IF(I26="*",Q27+1.5,Q27))),0)</f>
        <v>0</v>
      </c>
    </row>
    <row r="28" spans="1:25" ht="18" customHeight="1" x14ac:dyDescent="0.25">
      <c r="A28" s="174"/>
      <c r="B28" s="238">
        <v>19</v>
      </c>
      <c r="C28" s="239" t="s">
        <v>12</v>
      </c>
      <c r="D28" s="201"/>
      <c r="E28" s="201"/>
      <c r="F28" s="201"/>
      <c r="G28" s="279"/>
      <c r="H28" s="201"/>
      <c r="I28" s="201"/>
      <c r="J28" s="280">
        <f t="shared" si="0"/>
        <v>0</v>
      </c>
      <c r="K28" s="280">
        <f>IF(J28&lt;6.01,J28,IF(J28&gt;9,J28-0.75,J28-0.5))</f>
        <v>0</v>
      </c>
      <c r="L28" s="281">
        <f t="shared" si="2"/>
        <v>0</v>
      </c>
      <c r="M28" s="150">
        <f t="shared" si="3"/>
        <v>0</v>
      </c>
      <c r="N28" s="345">
        <f t="shared" si="4"/>
        <v>0</v>
      </c>
      <c r="O28" s="345">
        <f>IF(N28&lt;6.01,N28,IF(N28&gt;9,N28-0.75,N28-0.5))</f>
        <v>0</v>
      </c>
      <c r="P28" s="345">
        <f t="shared" si="6"/>
        <v>0</v>
      </c>
      <c r="Q28" s="150">
        <f t="shared" si="7"/>
        <v>0</v>
      </c>
      <c r="R28" s="150">
        <f t="shared" si="8"/>
        <v>0</v>
      </c>
      <c r="S28" s="210"/>
      <c r="T28" s="434"/>
      <c r="U28" s="444"/>
      <c r="V28" s="260"/>
      <c r="W28" s="222">
        <f>IF(AND(A28="F",C29="So"),0,IF(AND(A29="F",C28="So"),0,IF(A28="F",IF(I28="*",1.5,0),IF(A29="F",IF(I28="*",0.5,0),IF(C28="So",IF(I28="*",1.5,0),IF(C29="So",IF(I28="*",0.5,0),IF(I28="*",2,0)))))))</f>
        <v>0</v>
      </c>
      <c r="X28" s="222">
        <f>IF(Y28&gt;0.01,0,IF(C28="So",IF(AND(I28="*",I26="*"),Q28,IF(I28="*",Q28-2+0.5,IF(I26="*",Q28+1.5,Q28))),0))</f>
        <v>0</v>
      </c>
      <c r="Y28" s="222">
        <f>IF(A20="F",IF(AND(I28="*",I26="*"),Q28,IF(I28="*",Q28-2+0.5,IF(I26="*",Q28+1.5,Q28))),0)</f>
        <v>0</v>
      </c>
    </row>
    <row r="29" spans="1:25" ht="18" customHeight="1" x14ac:dyDescent="0.25">
      <c r="A29" s="174"/>
      <c r="B29" s="238">
        <v>20</v>
      </c>
      <c r="C29" s="239" t="s">
        <v>13</v>
      </c>
      <c r="D29" s="201"/>
      <c r="E29" s="201"/>
      <c r="F29" s="201"/>
      <c r="G29" s="279"/>
      <c r="H29" s="201"/>
      <c r="I29" s="201"/>
      <c r="J29" s="280">
        <f t="shared" si="0"/>
        <v>0</v>
      </c>
      <c r="K29" s="280">
        <f t="shared" ref="K29:K34" si="31">IF(J29&lt;6.01,J29,IF(J29&gt;9,J29-0.75,J29-0.5))</f>
        <v>0</v>
      </c>
      <c r="L29" s="281">
        <f t="shared" si="2"/>
        <v>0</v>
      </c>
      <c r="M29" s="150">
        <f t="shared" si="3"/>
        <v>0</v>
      </c>
      <c r="N29" s="345">
        <f t="shared" si="4"/>
        <v>0</v>
      </c>
      <c r="O29" s="345">
        <f t="shared" ref="O29:O34" si="32">IF(N29&lt;6.01,N29,IF(N29&gt;9,N29-0.75,N29-0.5))</f>
        <v>0</v>
      </c>
      <c r="P29" s="345">
        <f t="shared" si="6"/>
        <v>0</v>
      </c>
      <c r="Q29" s="150">
        <f t="shared" si="7"/>
        <v>0</v>
      </c>
      <c r="R29" s="150">
        <f t="shared" si="8"/>
        <v>0</v>
      </c>
      <c r="S29" s="210"/>
      <c r="T29" s="434"/>
      <c r="U29" s="444"/>
      <c r="V29" s="260"/>
      <c r="W29" s="222">
        <f t="shared" ref="W29" si="33">IF(AND(A29="F",C30="So"),0,IF(AND(A30="F",C29="So"),0,IF(A29="F",IF(I29="*",1.5,0),IF(A30="F",IF(I29="*",0.5,0),IF(C29="So",IF(I29="*",1.5,0),IF(C30="So",IF(I29="*",0.5,0),IF(I29="*",2,0)))))))</f>
        <v>0</v>
      </c>
      <c r="X29" s="222">
        <f>IF(Y29&gt;0.01,0,IF(C29="So",IF(AND(I29="*",I28="*"),Q29,IF(I29="*",Q29-2+0.5,IF(I28="*",Q29+1.5,Q29))),0))</f>
        <v>0</v>
      </c>
      <c r="Y29" s="222">
        <f>IF(A18="F",IF(AND(I29="*",I28="*"),Q29,IF(I29="*",Q29-2+0.5,IF(I28="*",Q29+1.5,Q29))),0)</f>
        <v>0</v>
      </c>
    </row>
    <row r="30" spans="1:25" ht="18" customHeight="1" x14ac:dyDescent="0.25">
      <c r="A30" s="174"/>
      <c r="B30" s="238">
        <v>21</v>
      </c>
      <c r="C30" s="239" t="s">
        <v>14</v>
      </c>
      <c r="D30" s="201"/>
      <c r="E30" s="201"/>
      <c r="F30" s="201"/>
      <c r="G30" s="279"/>
      <c r="H30" s="201"/>
      <c r="I30" s="201"/>
      <c r="J30" s="280">
        <f t="shared" si="0"/>
        <v>0</v>
      </c>
      <c r="K30" s="280">
        <f t="shared" si="31"/>
        <v>0</v>
      </c>
      <c r="L30" s="281">
        <f t="shared" si="2"/>
        <v>0</v>
      </c>
      <c r="M30" s="150">
        <f t="shared" si="3"/>
        <v>0</v>
      </c>
      <c r="N30" s="345">
        <f t="shared" si="4"/>
        <v>0</v>
      </c>
      <c r="O30" s="345">
        <f t="shared" si="32"/>
        <v>0</v>
      </c>
      <c r="P30" s="345">
        <f t="shared" si="6"/>
        <v>0</v>
      </c>
      <c r="Q30" s="150">
        <f t="shared" si="7"/>
        <v>0</v>
      </c>
      <c r="R30" s="150">
        <f t="shared" si="8"/>
        <v>0</v>
      </c>
      <c r="S30" s="210"/>
      <c r="T30" s="434"/>
      <c r="U30" s="444"/>
      <c r="V30" s="260"/>
      <c r="W30" s="222">
        <f>IF(AND(A30="F",C31="So"),0,IF(AND(A31="F",C30="So"),0,IF(A30="F",IF(I30="*",1.5,0),IF(A31="F",IF(I30="*",0.5,0),IF(C30="So",IF(I30="*",1.5,0),IF(C31="So",IF(I30="*",0.5,0),IF(I30="*",2,0)))))))</f>
        <v>0</v>
      </c>
      <c r="X30" s="222">
        <f>IF(Y30&gt;0.01,0,IF(C30="So",IF(AND(I30="*",I29="*"),Q30,IF(I30="*",Q30-2+0.5,IF(I29="*",Q30+1.5,Q30))),0))</f>
        <v>0</v>
      </c>
      <c r="Y30" s="222">
        <f t="shared" ref="Y30:Y31" si="34">IF(A19="F",IF(AND(I30="*",I29="*"),Q30,IF(I30="*",Q30-2+0.5,IF(I29="*",Q30+1.5,Q30))),0)</f>
        <v>0</v>
      </c>
    </row>
    <row r="31" spans="1:25" ht="18" customHeight="1" x14ac:dyDescent="0.25">
      <c r="A31" s="174"/>
      <c r="B31" s="238">
        <v>22</v>
      </c>
      <c r="C31" s="239" t="s">
        <v>15</v>
      </c>
      <c r="D31" s="201"/>
      <c r="E31" s="201"/>
      <c r="F31" s="201"/>
      <c r="G31" s="279"/>
      <c r="H31" s="201"/>
      <c r="I31" s="201"/>
      <c r="J31" s="280">
        <f t="shared" si="0"/>
        <v>0</v>
      </c>
      <c r="K31" s="280">
        <f t="shared" si="31"/>
        <v>0</v>
      </c>
      <c r="L31" s="281">
        <f t="shared" si="2"/>
        <v>0</v>
      </c>
      <c r="M31" s="150">
        <f t="shared" si="3"/>
        <v>0</v>
      </c>
      <c r="N31" s="345">
        <f t="shared" si="4"/>
        <v>0</v>
      </c>
      <c r="O31" s="345">
        <f t="shared" si="32"/>
        <v>0</v>
      </c>
      <c r="P31" s="345">
        <f t="shared" si="6"/>
        <v>0</v>
      </c>
      <c r="Q31" s="150">
        <f t="shared" si="7"/>
        <v>0</v>
      </c>
      <c r="R31" s="150">
        <f t="shared" si="8"/>
        <v>0</v>
      </c>
      <c r="S31" s="210"/>
      <c r="T31" s="434"/>
      <c r="U31" s="444"/>
      <c r="V31" s="260"/>
      <c r="W31" s="222">
        <f>IF(AND(A31="F",C32="So"),0,IF(AND(A32="F",C31="So"),0,IF(A31="F",IF(I31="*",1.5,0),IF(A32="F",IF(I31="*",0.5,0),IF(C31="So",IF(I31="*",1.5,0),IF(C32="So",IF(I31="*",0.5,0),IF(I31="*",2,0)))))))</f>
        <v>0</v>
      </c>
      <c r="X31" s="222">
        <f>IF(Y31&gt;0.01,0,IF(C31="So",IF(AND(I31="*",I30="*"),Q31,IF(I31="*",Q31-2+0.5,IF(I30="*",Q31+1.5,Q31))),0))</f>
        <v>0</v>
      </c>
      <c r="Y31" s="222">
        <f t="shared" si="34"/>
        <v>0</v>
      </c>
    </row>
    <row r="32" spans="1:25" ht="18" customHeight="1" x14ac:dyDescent="0.25">
      <c r="A32" s="174"/>
      <c r="B32" s="238">
        <v>23</v>
      </c>
      <c r="C32" s="239" t="s">
        <v>16</v>
      </c>
      <c r="D32" s="263"/>
      <c r="E32" s="263"/>
      <c r="F32" s="261"/>
      <c r="G32" s="262"/>
      <c r="H32" s="263"/>
      <c r="I32" s="241"/>
      <c r="J32" s="243">
        <f t="shared" si="0"/>
        <v>0</v>
      </c>
      <c r="K32" s="243">
        <f t="shared" si="31"/>
        <v>0</v>
      </c>
      <c r="L32" s="244">
        <f t="shared" si="2"/>
        <v>0</v>
      </c>
      <c r="M32" s="150">
        <f t="shared" si="3"/>
        <v>0</v>
      </c>
      <c r="N32" s="345">
        <f t="shared" si="4"/>
        <v>0</v>
      </c>
      <c r="O32" s="345">
        <f t="shared" si="32"/>
        <v>0</v>
      </c>
      <c r="P32" s="345">
        <f t="shared" si="6"/>
        <v>0</v>
      </c>
      <c r="Q32" s="150">
        <f t="shared" si="7"/>
        <v>0</v>
      </c>
      <c r="R32" s="150">
        <f t="shared" si="8"/>
        <v>0</v>
      </c>
      <c r="S32" s="210"/>
      <c r="T32" s="433"/>
      <c r="U32" s="443"/>
      <c r="V32" s="221"/>
      <c r="W32" s="222">
        <f t="shared" ref="W32" si="35">IF(AND(A32="F",C33="So"),0,IF(AND(A33="F",C32="So"),0,IF(A32="F",IF(I32="*",1.5,0),IF(A33="F",IF(I32="*",0.5,0),IF(C32="So",IF(I32="*",1.5,0),IF(C33="So",IF(I32="*",0.5,0),IF(I32="*",2,0)))))))</f>
        <v>0</v>
      </c>
      <c r="X32" s="222">
        <f>IF(Y32&gt;0.01,0,IF(C32="So",IF(AND(I32="*",I31="*"),Q32,IF(I32="*",Q32-2+0.5,IF(I31="*",Q32+1.5,Q32))),0))</f>
        <v>0</v>
      </c>
      <c r="Y32" s="222">
        <f>IF(A32="F",IF(AND(I32="*",I30="*"),Q32,IF(I32="*",Q32-2+0.5,IF(I30="*",Q32+1.5,Q32))),0)</f>
        <v>0</v>
      </c>
    </row>
    <row r="33" spans="1:25" ht="18" customHeight="1" x14ac:dyDescent="0.25">
      <c r="A33" s="174"/>
      <c r="B33" s="213">
        <v>24</v>
      </c>
      <c r="C33" s="214" t="s">
        <v>17</v>
      </c>
      <c r="D33" s="268"/>
      <c r="E33" s="268"/>
      <c r="F33" s="268"/>
      <c r="G33" s="269"/>
      <c r="H33" s="268"/>
      <c r="I33" s="268"/>
      <c r="J33" s="270">
        <f t="shared" si="0"/>
        <v>0</v>
      </c>
      <c r="K33" s="270">
        <f t="shared" si="31"/>
        <v>0</v>
      </c>
      <c r="L33" s="271">
        <f t="shared" si="2"/>
        <v>0</v>
      </c>
      <c r="M33" s="151">
        <f t="shared" si="3"/>
        <v>0</v>
      </c>
      <c r="N33" s="346">
        <f t="shared" si="4"/>
        <v>0</v>
      </c>
      <c r="O33" s="346">
        <f t="shared" si="32"/>
        <v>0</v>
      </c>
      <c r="P33" s="346">
        <f t="shared" si="6"/>
        <v>0</v>
      </c>
      <c r="Q33" s="151">
        <f t="shared" si="7"/>
        <v>0</v>
      </c>
      <c r="R33" s="151">
        <f t="shared" si="8"/>
        <v>0</v>
      </c>
      <c r="S33" s="395"/>
      <c r="T33" s="430"/>
      <c r="U33" s="440"/>
      <c r="V33" s="221"/>
      <c r="W33" s="222">
        <f>IF(AND(A33="F",C34="So"),0,IF(AND(A34="F",C33="So"),0,IF(A33="F",IF(I33="*",1.5,0),IF(A34="F",IF(I33="*",0.5,0),IF(C33="So",IF(I33="*",1.5,0),IF(C34="So",IF(I33="*",0.5,0),IF(I33="*",2,0)))))))</f>
        <v>0</v>
      </c>
      <c r="X33" s="222">
        <f>IF(Y33&gt;0.01,0,IF(C33="So",IF(AND(I33="*",I32="*"),Q33,IF(I33="*",Q33-2+0.5,IF(I32="*",Q33+1.5,Q33))),0))</f>
        <v>0</v>
      </c>
      <c r="Y33" s="222">
        <f t="shared" ref="Y33" si="36">IF(A33="F",IF(AND(I33="*",I31="*"),Q33,IF(I33="*",Q33-2+0.5,IF(I31="*",Q33+1.5,Q33))),0)</f>
        <v>0</v>
      </c>
    </row>
    <row r="34" spans="1:25" ht="18" customHeight="1" x14ac:dyDescent="0.25">
      <c r="A34" s="174"/>
      <c r="B34" s="223">
        <v>25</v>
      </c>
      <c r="C34" s="224" t="s">
        <v>10</v>
      </c>
      <c r="D34" s="272"/>
      <c r="E34" s="272"/>
      <c r="F34" s="272"/>
      <c r="G34" s="273"/>
      <c r="H34" s="272"/>
      <c r="I34" s="272"/>
      <c r="J34" s="274">
        <f t="shared" si="0"/>
        <v>0</v>
      </c>
      <c r="K34" s="274">
        <f t="shared" si="31"/>
        <v>0</v>
      </c>
      <c r="L34" s="275">
        <f t="shared" si="2"/>
        <v>0</v>
      </c>
      <c r="M34" s="144">
        <f t="shared" si="3"/>
        <v>0</v>
      </c>
      <c r="N34" s="347">
        <f t="shared" si="4"/>
        <v>0</v>
      </c>
      <c r="O34" s="347">
        <f t="shared" si="32"/>
        <v>0</v>
      </c>
      <c r="P34" s="347">
        <f t="shared" si="6"/>
        <v>0</v>
      </c>
      <c r="Q34" s="144">
        <f t="shared" si="7"/>
        <v>0</v>
      </c>
      <c r="R34" s="144">
        <f t="shared" si="8"/>
        <v>0</v>
      </c>
      <c r="S34" s="396"/>
      <c r="T34" s="431"/>
      <c r="U34" s="441"/>
      <c r="V34" s="221"/>
      <c r="W34" s="222">
        <f>IF(AND(A34="F",C36="So"),0,IF(AND(A36="F",C34="So"),0,IF(A34="F",IF(I34="*",1.5,0),IF(A36="F",IF(I34="*",0.5,0),IF(C34="So",IF(I34="*",1.5,0),IF(C36="So",IF(I34="*",0.5,0),IF(I34="*",2,0)))))))</f>
        <v>0</v>
      </c>
      <c r="X34" s="222">
        <f t="shared" ref="X34" si="37">IF(Y34&gt;0.01,0,IF(C34="So",IF(AND(I34="*",I33="*"),Q34,IF(I34="*",Q34-2+0.5,IF(I33="*",Q34+1.5,Q34))),0))</f>
        <v>0</v>
      </c>
      <c r="Y34" s="222">
        <f>IF(A34="F",IF(AND(I34="*",I32="*"),Q34,IF(I34="*",Q34-2+0.5,IF(I32="*",Q34+1.5,Q34))),0)</f>
        <v>0</v>
      </c>
    </row>
    <row r="35" spans="1:25" ht="18" customHeight="1" x14ac:dyDescent="0.25">
      <c r="A35" s="174"/>
      <c r="B35" s="231"/>
      <c r="C35" s="512" t="s">
        <v>11</v>
      </c>
      <c r="D35" s="512"/>
      <c r="E35" s="512"/>
      <c r="F35" s="512"/>
      <c r="G35" s="512"/>
      <c r="H35" s="512"/>
      <c r="I35" s="397"/>
      <c r="J35" s="398"/>
      <c r="K35" s="398"/>
      <c r="L35" s="399"/>
      <c r="M35" s="154">
        <f>SUM(M28:M34)</f>
        <v>0</v>
      </c>
      <c r="N35" s="343">
        <f t="shared" ref="N35:R35" si="38">SUM(N28:N34)</f>
        <v>0</v>
      </c>
      <c r="O35" s="343">
        <f t="shared" si="38"/>
        <v>0</v>
      </c>
      <c r="P35" s="343">
        <f t="shared" si="38"/>
        <v>0</v>
      </c>
      <c r="Q35" s="154">
        <f t="shared" si="38"/>
        <v>0</v>
      </c>
      <c r="R35" s="154">
        <f t="shared" si="38"/>
        <v>0</v>
      </c>
      <c r="S35" s="400"/>
      <c r="T35" s="432"/>
      <c r="U35" s="442"/>
      <c r="V35" s="237"/>
      <c r="W35" s="222">
        <f t="shared" ref="W35" si="39">IF(AND(A35="F",C36="So"),0,IF(AND(A36="F",C35="So"),0,IF(A35="F",IF(I35="*",1.5,0),IF(A36="F",IF(I35="*",0.5,0),IF(C35="So",IF(I35="*",1.5,0),IF(C36="So",IF(I35="*",0.5,0),IF(I35="*",2,0)))))))</f>
        <v>0</v>
      </c>
      <c r="X35" s="222">
        <f>IF(Y35&gt;0.01,0,IF(C35="So",IF(AND(I35="*",I34="*"),Q35,IF(I35="*",Q35-2+0.5,IF(I34="*",Q35+1.5,Q35))),0))</f>
        <v>0</v>
      </c>
      <c r="Y35" s="222">
        <f>IF(A35="F",IF(AND(I35="*",I34="*"),Q35,IF(I35="*",Q35-2+0.5,IF(I34="*",Q35+1.5,Q35))),0)</f>
        <v>0</v>
      </c>
    </row>
    <row r="36" spans="1:25" ht="18" customHeight="1" x14ac:dyDescent="0.25">
      <c r="A36" s="174"/>
      <c r="B36" s="238">
        <v>26</v>
      </c>
      <c r="C36" s="239" t="s">
        <v>12</v>
      </c>
      <c r="D36" s="201"/>
      <c r="E36" s="201"/>
      <c r="F36" s="201"/>
      <c r="G36" s="279"/>
      <c r="H36" s="201"/>
      <c r="I36" s="201"/>
      <c r="J36" s="280">
        <f t="shared" ref="J36:J41" si="40">E36*24-D36*24</f>
        <v>0</v>
      </c>
      <c r="K36" s="280">
        <f>IF(J36&lt;6.01,J36,IF(J36&gt;9,J36-0.75,J36-0.5))</f>
        <v>0</v>
      </c>
      <c r="L36" s="281">
        <f t="shared" ref="L36:L41" si="41">IF(F36="*",2,0)</f>
        <v>0</v>
      </c>
      <c r="M36" s="150">
        <f t="shared" ref="M36:M41" si="42">L36+K36</f>
        <v>0</v>
      </c>
      <c r="N36" s="345">
        <f t="shared" ref="N36:N41" si="43">H36*24-G36*24</f>
        <v>0</v>
      </c>
      <c r="O36" s="345">
        <f>IF(N36&lt;6.01,N36,IF(N36&gt;9,N36-0.75,N36-0.5))</f>
        <v>0</v>
      </c>
      <c r="P36" s="345">
        <f t="shared" ref="P36:P41" si="44">IF(I36="*",2,0)</f>
        <v>0</v>
      </c>
      <c r="Q36" s="150">
        <f t="shared" ref="Q36:Q41" si="45">P36+O36</f>
        <v>0</v>
      </c>
      <c r="R36" s="150">
        <f t="shared" ref="R36:R41" si="46">(M36-Q36)*-1</f>
        <v>0</v>
      </c>
      <c r="S36" s="210"/>
      <c r="T36" s="434"/>
      <c r="U36" s="444"/>
      <c r="V36" s="260"/>
      <c r="W36" s="222">
        <f>IF(AND(A36="F",C37="So"),0,IF(AND(A37="F",C36="So"),0,IF(A36="F",IF(I36="*",1.5,0),IF(A37="F",IF(I36="*",0.5,0),IF(C36="So",IF(I36="*",1.5,0),IF(C37="So",IF(I36="*",0.5,0),IF(I36="*",2,0)))))))</f>
        <v>0</v>
      </c>
      <c r="X36" s="222">
        <f>IF(Y36&gt;0.01,0,IF(C36="So",IF(AND(I36="*",I34="*"),Q36,IF(I36="*",Q36-2+0.5,IF(I34="*",Q36+1.5,Q36))),0))</f>
        <v>0</v>
      </c>
      <c r="Y36" s="222">
        <f>IF(A36="F",IF(AND(I36="*",I34="*"),Q36,IF(I36="*",Q36-2+0.5,IF(I34="*",Q36+1.5,Q36))),0)</f>
        <v>0</v>
      </c>
    </row>
    <row r="37" spans="1:25" ht="18" customHeight="1" x14ac:dyDescent="0.25">
      <c r="A37" s="174"/>
      <c r="B37" s="238">
        <v>27</v>
      </c>
      <c r="C37" s="239" t="s">
        <v>13</v>
      </c>
      <c r="D37" s="201"/>
      <c r="E37" s="201"/>
      <c r="F37" s="201"/>
      <c r="G37" s="279"/>
      <c r="H37" s="201"/>
      <c r="I37" s="201"/>
      <c r="J37" s="280">
        <f t="shared" si="40"/>
        <v>0</v>
      </c>
      <c r="K37" s="280">
        <f t="shared" ref="K37:K41" si="47">IF(J37&lt;6.01,J37,IF(J37&gt;9,J37-0.75,J37-0.5))</f>
        <v>0</v>
      </c>
      <c r="L37" s="281">
        <f t="shared" si="41"/>
        <v>0</v>
      </c>
      <c r="M37" s="150">
        <f t="shared" si="42"/>
        <v>0</v>
      </c>
      <c r="N37" s="345">
        <f t="shared" si="43"/>
        <v>0</v>
      </c>
      <c r="O37" s="345">
        <f t="shared" ref="O37:O41" si="48">IF(N37&lt;6.01,N37,IF(N37&gt;9,N37-0.75,N37-0.5))</f>
        <v>0</v>
      </c>
      <c r="P37" s="345">
        <f t="shared" si="44"/>
        <v>0</v>
      </c>
      <c r="Q37" s="150">
        <f t="shared" si="45"/>
        <v>0</v>
      </c>
      <c r="R37" s="150">
        <f t="shared" si="46"/>
        <v>0</v>
      </c>
      <c r="S37" s="210"/>
      <c r="T37" s="434"/>
      <c r="U37" s="444"/>
      <c r="V37" s="260"/>
      <c r="W37" s="222">
        <f>IF(AND(A37="F",C38="So"),0,IF(AND(A38="F",C37="So"),0,IF(A37="F",IF(I37="*",1.5,0),IF(A38="F",IF(I37="*",0.5,0),IF(C37="So",IF(I37="*",1.5,0),IF(C38="So",IF(I37="*",0.5,0),IF(I37="*",2,0)))))))</f>
        <v>0</v>
      </c>
      <c r="X37" s="222">
        <f>IF(Y37&gt;0.01,0,IF(C37="So",IF(AND(I37="*",I36="*"),Q37,IF(I37="*",Q37-2+0.5,IF(I36="*",Q37+1.5,Q37))),0))</f>
        <v>0</v>
      </c>
      <c r="Y37" s="222">
        <f>IF(A37="F",IF(AND(I37="*",I36="*"),Q37,IF(I37="*",Q37-2+0.5,IF(I36="*",Q37+1.5,Q37))),0)</f>
        <v>0</v>
      </c>
    </row>
    <row r="38" spans="1:25" ht="18" customHeight="1" x14ac:dyDescent="0.25">
      <c r="A38" s="174"/>
      <c r="B38" s="238">
        <v>28</v>
      </c>
      <c r="C38" s="239" t="s">
        <v>14</v>
      </c>
      <c r="D38" s="201"/>
      <c r="E38" s="201"/>
      <c r="F38" s="201"/>
      <c r="G38" s="279"/>
      <c r="H38" s="201"/>
      <c r="I38" s="201"/>
      <c r="J38" s="280">
        <f t="shared" si="40"/>
        <v>0</v>
      </c>
      <c r="K38" s="280">
        <f t="shared" si="47"/>
        <v>0</v>
      </c>
      <c r="L38" s="281">
        <f t="shared" si="41"/>
        <v>0</v>
      </c>
      <c r="M38" s="150">
        <f t="shared" si="42"/>
        <v>0</v>
      </c>
      <c r="N38" s="345">
        <f t="shared" si="43"/>
        <v>0</v>
      </c>
      <c r="O38" s="345">
        <f t="shared" si="48"/>
        <v>0</v>
      </c>
      <c r="P38" s="345">
        <f t="shared" si="44"/>
        <v>0</v>
      </c>
      <c r="Q38" s="150">
        <f t="shared" si="45"/>
        <v>0</v>
      </c>
      <c r="R38" s="150">
        <f t="shared" si="46"/>
        <v>0</v>
      </c>
      <c r="S38" s="210"/>
      <c r="T38" s="434"/>
      <c r="U38" s="444"/>
      <c r="V38" s="260"/>
      <c r="W38" s="222">
        <f t="shared" ref="W38:W41" si="49">IF(AND(A38="F",C39="So"),0,IF(AND(A39="F",C38="So"),0,IF(A38="F",IF(I38="*",1.5,0),IF(A39="F",IF(I38="*",0.5,0),IF(C38="So",IF(I38="*",1.5,0),IF(C39="So",IF(I38="*",0.5,0),IF(I38="*",2,0)))))))</f>
        <v>0</v>
      </c>
      <c r="X38" s="222">
        <f t="shared" ref="X38:X39" si="50">IF(Y38&gt;0.01,0,IF(C38="So",IF(AND(I38="*",I37="*"),Q38,IF(I38="*",Q38-2+0.5,IF(I37="*",Q38+1.5,Q38))),0))</f>
        <v>0</v>
      </c>
      <c r="Y38" s="222">
        <f>IF(A38="F",IF(AND(I38="*",I37="*"),Q38,IF(I38="*",Q38-2+0.5,IF(I37="*",Q38+1.5,Q38))),0)</f>
        <v>0</v>
      </c>
    </row>
    <row r="39" spans="1:25" ht="18" customHeight="1" x14ac:dyDescent="0.25">
      <c r="A39" s="174"/>
      <c r="B39" s="238">
        <v>29</v>
      </c>
      <c r="C39" s="239" t="s">
        <v>15</v>
      </c>
      <c r="D39" s="201"/>
      <c r="E39" s="201"/>
      <c r="F39" s="201"/>
      <c r="G39" s="279"/>
      <c r="H39" s="201"/>
      <c r="I39" s="201"/>
      <c r="J39" s="280">
        <f t="shared" si="40"/>
        <v>0</v>
      </c>
      <c r="K39" s="280">
        <f t="shared" si="47"/>
        <v>0</v>
      </c>
      <c r="L39" s="281">
        <f t="shared" si="41"/>
        <v>0</v>
      </c>
      <c r="M39" s="150">
        <f t="shared" si="42"/>
        <v>0</v>
      </c>
      <c r="N39" s="345">
        <f t="shared" si="43"/>
        <v>0</v>
      </c>
      <c r="O39" s="345">
        <f t="shared" si="48"/>
        <v>0</v>
      </c>
      <c r="P39" s="345">
        <f t="shared" si="44"/>
        <v>0</v>
      </c>
      <c r="Q39" s="150">
        <f t="shared" si="45"/>
        <v>0</v>
      </c>
      <c r="R39" s="150">
        <f t="shared" si="46"/>
        <v>0</v>
      </c>
      <c r="S39" s="210"/>
      <c r="T39" s="434"/>
      <c r="U39" s="444"/>
      <c r="V39" s="260"/>
      <c r="W39" s="222">
        <f>IF(AND(A39="F",C41="So"),0,IF(AND(A41="F",C39="So"),0,IF(A39="F",IF(I39="*",1.5,0),IF(A41="F",IF(I39="*",0.5,0),IF(C39="So",IF(I39="*",1.5,0),IF(C41="So",IF(I39="*",0.5,0),IF(I39="*",2,0)))))))</f>
        <v>0</v>
      </c>
      <c r="X39" s="222">
        <f t="shared" si="50"/>
        <v>0</v>
      </c>
      <c r="Y39" s="222">
        <f>IF(A39="F",IF(AND(I39="*",I38="*"),Q39,IF(I39="*",Q39-2+0.5,IF(I38="*",Q39+1.5,Q39))),0)</f>
        <v>0</v>
      </c>
    </row>
    <row r="40" spans="1:25" ht="18" customHeight="1" x14ac:dyDescent="0.25">
      <c r="A40" s="174"/>
      <c r="B40" s="238">
        <v>30</v>
      </c>
      <c r="C40" s="239" t="s">
        <v>16</v>
      </c>
      <c r="D40" s="201"/>
      <c r="E40" s="201"/>
      <c r="F40" s="201"/>
      <c r="G40" s="279"/>
      <c r="H40" s="201"/>
      <c r="I40" s="201"/>
      <c r="J40" s="280">
        <f t="shared" si="40"/>
        <v>0</v>
      </c>
      <c r="K40" s="280">
        <f t="shared" si="47"/>
        <v>0</v>
      </c>
      <c r="L40" s="281">
        <f t="shared" si="41"/>
        <v>0</v>
      </c>
      <c r="M40" s="150">
        <f t="shared" si="42"/>
        <v>0</v>
      </c>
      <c r="N40" s="345">
        <f t="shared" si="43"/>
        <v>0</v>
      </c>
      <c r="O40" s="345">
        <f t="shared" si="48"/>
        <v>0</v>
      </c>
      <c r="P40" s="345">
        <f t="shared" si="44"/>
        <v>0</v>
      </c>
      <c r="Q40" s="150">
        <f t="shared" si="45"/>
        <v>0</v>
      </c>
      <c r="R40" s="150">
        <f t="shared" si="46"/>
        <v>0</v>
      </c>
      <c r="S40" s="210"/>
      <c r="T40" s="434"/>
      <c r="U40" s="444"/>
      <c r="V40" s="260"/>
      <c r="W40" s="222">
        <f>IF(AND(A40="F",C41="So"),0,IF(AND(A41="F",C40="So"),0,IF(A40="F",IF(I40="*",1.5,0),IF(A41="F",IF(I40="*",0.5,0),IF(C40="So",IF(I40="*",1.5,0),IF(C41="So",IF(I40="*",0.5,0),IF(I40="*",2,0)))))))</f>
        <v>0</v>
      </c>
      <c r="X40" s="222">
        <f>IF(Y40&gt;0.01,0,IF(C40="So",IF(AND(I40="*",I39="*"),Q40,IF(I40="*",Q40-2+0.5,IF(I39="*",Q40+1.5,Q40))),0))</f>
        <v>0</v>
      </c>
      <c r="Y40" s="222">
        <f>IF(A40="F",IF(AND(I40="*",I39="*"),Q40,IF(I40="*",Q40-2+0.5,IF(I39="*",Q40+1.5,Q40))),0)</f>
        <v>0</v>
      </c>
    </row>
    <row r="41" spans="1:25" ht="18" customHeight="1" thickBot="1" x14ac:dyDescent="0.3">
      <c r="A41" s="174" t="s">
        <v>77</v>
      </c>
      <c r="B41" s="223">
        <v>31</v>
      </c>
      <c r="C41" s="224" t="s">
        <v>17</v>
      </c>
      <c r="D41" s="404"/>
      <c r="E41" s="404"/>
      <c r="F41" s="404"/>
      <c r="G41" s="405"/>
      <c r="H41" s="404"/>
      <c r="I41" s="404"/>
      <c r="J41" s="364">
        <f t="shared" si="40"/>
        <v>0</v>
      </c>
      <c r="K41" s="364">
        <f t="shared" si="47"/>
        <v>0</v>
      </c>
      <c r="L41" s="365">
        <f t="shared" si="41"/>
        <v>0</v>
      </c>
      <c r="M41" s="144">
        <f t="shared" si="42"/>
        <v>0</v>
      </c>
      <c r="N41" s="347">
        <f t="shared" si="43"/>
        <v>0</v>
      </c>
      <c r="O41" s="347">
        <f t="shared" si="48"/>
        <v>0</v>
      </c>
      <c r="P41" s="347">
        <f t="shared" si="44"/>
        <v>0</v>
      </c>
      <c r="Q41" s="144">
        <f t="shared" si="45"/>
        <v>0</v>
      </c>
      <c r="R41" s="144">
        <f t="shared" si="46"/>
        <v>0</v>
      </c>
      <c r="S41" s="396"/>
      <c r="T41" s="447"/>
      <c r="U41" s="460"/>
      <c r="V41" s="403"/>
      <c r="W41" s="358">
        <f t="shared" si="49"/>
        <v>0</v>
      </c>
      <c r="X41" s="358">
        <f>IF(Y41&gt;0.01,0,IF(C41="So",IF(AND(I41="*",I40="*"),Q41,IF(I41="*",Q41-2+0.5,IF(I40="*",Q41+1.5,Q41))),0))</f>
        <v>0</v>
      </c>
      <c r="Y41" s="358">
        <f>IF(A41="F",IF(AND(I41="*",I40="*"),Q41,IF(I41="*",Q41-2+0.5,IF(I40="*",Q41+1.5,Q41))),0)</f>
        <v>0</v>
      </c>
    </row>
    <row r="42" spans="1:25" ht="18" customHeight="1" thickBot="1" x14ac:dyDescent="0.3">
      <c r="B42" s="231"/>
      <c r="C42" s="512" t="s">
        <v>11</v>
      </c>
      <c r="D42" s="512"/>
      <c r="E42" s="512"/>
      <c r="F42" s="512"/>
      <c r="G42" s="512"/>
      <c r="H42" s="512"/>
      <c r="I42" s="397"/>
      <c r="J42" s="398"/>
      <c r="K42" s="398"/>
      <c r="L42" s="399"/>
      <c r="M42" s="154">
        <f t="shared" ref="M42:R42" si="51">SUM(M28:M32)</f>
        <v>0</v>
      </c>
      <c r="N42" s="154">
        <f t="shared" si="51"/>
        <v>0</v>
      </c>
      <c r="O42" s="154">
        <f t="shared" si="51"/>
        <v>0</v>
      </c>
      <c r="P42" s="154">
        <f t="shared" si="51"/>
        <v>0</v>
      </c>
      <c r="Q42" s="154">
        <f t="shared" si="51"/>
        <v>0</v>
      </c>
      <c r="R42" s="154">
        <f t="shared" si="51"/>
        <v>0</v>
      </c>
      <c r="S42" s="302"/>
      <c r="T42" s="437"/>
      <c r="U42" s="456">
        <f>SUM(U7:U41)</f>
        <v>0</v>
      </c>
      <c r="V42" s="303"/>
      <c r="W42" s="337">
        <f>SUM(W7:W41)</f>
        <v>0</v>
      </c>
      <c r="X42" s="337">
        <f>SUM(X7:X41)</f>
        <v>0</v>
      </c>
      <c r="Y42" s="337">
        <f>SUM(Y7:Y41)</f>
        <v>0</v>
      </c>
    </row>
    <row r="43" spans="1:25" ht="18" customHeight="1" x14ac:dyDescent="0.25">
      <c r="B43" s="304"/>
      <c r="C43" s="283"/>
      <c r="D43" s="305"/>
      <c r="E43" s="305"/>
      <c r="F43" s="305"/>
      <c r="G43" s="306"/>
      <c r="H43" s="307"/>
      <c r="I43" s="307"/>
      <c r="J43" s="308"/>
      <c r="K43" s="308"/>
      <c r="L43" s="309"/>
      <c r="M43" s="310"/>
      <c r="N43" s="308"/>
      <c r="O43" s="308"/>
      <c r="P43" s="309"/>
      <c r="Q43" s="311"/>
      <c r="R43" s="310"/>
      <c r="S43" s="312"/>
      <c r="T43" s="182"/>
      <c r="U43" s="182"/>
      <c r="V43" s="182"/>
    </row>
    <row r="44" spans="1:25" ht="18" customHeight="1" x14ac:dyDescent="0.25">
      <c r="B44" s="482" t="s">
        <v>18</v>
      </c>
      <c r="C44" s="483"/>
      <c r="D44" s="483"/>
      <c r="E44" s="483"/>
      <c r="F44" s="483"/>
      <c r="G44" s="483"/>
      <c r="H44" s="484"/>
      <c r="I44" s="313"/>
      <c r="J44" s="314"/>
      <c r="K44" s="314"/>
      <c r="L44" s="315"/>
      <c r="M44" s="316">
        <f>ROUND((Q2/5*G1)*4,0)/4</f>
        <v>176</v>
      </c>
      <c r="N44" s="178"/>
      <c r="O44" s="178"/>
      <c r="P44" s="179"/>
      <c r="Q44" s="164" t="s">
        <v>65</v>
      </c>
      <c r="R44" s="180"/>
      <c r="S44" s="317" t="s">
        <v>57</v>
      </c>
      <c r="T44" s="318"/>
      <c r="U44" s="428"/>
      <c r="V44" s="319"/>
    </row>
    <row r="45" spans="1:25" ht="18" customHeight="1" x14ac:dyDescent="0.25">
      <c r="B45" s="482" t="s">
        <v>19</v>
      </c>
      <c r="C45" s="483"/>
      <c r="D45" s="483"/>
      <c r="E45" s="483"/>
      <c r="F45" s="483"/>
      <c r="G45" s="483"/>
      <c r="H45" s="484"/>
      <c r="I45" s="313"/>
      <c r="J45" s="314"/>
      <c r="K45" s="314"/>
      <c r="L45" s="315"/>
      <c r="M45" s="316">
        <f>SUM(Q42,Q35,Q27,Q19,Q11)</f>
        <v>0</v>
      </c>
      <c r="N45" s="178"/>
      <c r="O45" s="178"/>
      <c r="P45" s="179"/>
      <c r="Q45" s="164" t="s">
        <v>65</v>
      </c>
      <c r="R45" s="180"/>
      <c r="S45" s="317" t="s">
        <v>58</v>
      </c>
      <c r="T45" s="318">
        <v>26</v>
      </c>
      <c r="U45" s="428"/>
      <c r="V45" s="319"/>
    </row>
    <row r="46" spans="1:25" ht="18" customHeight="1" x14ac:dyDescent="0.25">
      <c r="B46" s="471" t="s">
        <v>20</v>
      </c>
      <c r="C46" s="472"/>
      <c r="D46" s="472"/>
      <c r="E46" s="472"/>
      <c r="F46" s="472"/>
      <c r="G46" s="472"/>
      <c r="H46" s="473"/>
      <c r="I46" s="320"/>
      <c r="J46" s="321"/>
      <c r="K46" s="321"/>
      <c r="L46" s="322"/>
      <c r="M46" s="316"/>
      <c r="N46" s="178"/>
      <c r="O46" s="178"/>
      <c r="P46" s="179"/>
      <c r="Q46" s="180"/>
      <c r="R46" s="180"/>
      <c r="S46" s="317" t="s">
        <v>22</v>
      </c>
      <c r="T46" s="318">
        <v>0</v>
      </c>
      <c r="U46" s="428"/>
      <c r="V46" s="319"/>
    </row>
    <row r="47" spans="1:25" ht="18" customHeight="1" x14ac:dyDescent="0.25">
      <c r="B47" s="471" t="s">
        <v>21</v>
      </c>
      <c r="C47" s="472"/>
      <c r="D47" s="472"/>
      <c r="E47" s="472"/>
      <c r="F47" s="472"/>
      <c r="G47" s="472"/>
      <c r="H47" s="473"/>
      <c r="I47" s="320"/>
      <c r="J47" s="321"/>
      <c r="K47" s="321"/>
      <c r="L47" s="322"/>
      <c r="M47" s="316">
        <f>M45-M44</f>
        <v>-176</v>
      </c>
      <c r="N47" s="178"/>
      <c r="O47" s="178"/>
      <c r="P47" s="179"/>
      <c r="Q47" s="180"/>
      <c r="R47" s="180"/>
      <c r="S47" s="317" t="s">
        <v>24</v>
      </c>
      <c r="T47" s="318">
        <v>0</v>
      </c>
      <c r="U47" s="428"/>
      <c r="V47" s="319"/>
    </row>
    <row r="48" spans="1:25" ht="18" customHeight="1" x14ac:dyDescent="0.25">
      <c r="B48" s="471" t="s">
        <v>23</v>
      </c>
      <c r="C48" s="472"/>
      <c r="D48" s="472"/>
      <c r="E48" s="472"/>
      <c r="F48" s="472"/>
      <c r="G48" s="472"/>
      <c r="H48" s="473"/>
      <c r="I48" s="320"/>
      <c r="J48" s="321"/>
      <c r="K48" s="321"/>
      <c r="L48" s="322"/>
      <c r="M48" s="316">
        <f>M46+M47</f>
        <v>-176</v>
      </c>
      <c r="N48" s="178"/>
      <c r="O48" s="178"/>
      <c r="P48" s="179"/>
      <c r="Q48" s="180"/>
      <c r="R48" s="180"/>
      <c r="S48" s="317" t="s">
        <v>25</v>
      </c>
      <c r="T48" s="239">
        <f>T45+T44-T47</f>
        <v>26</v>
      </c>
      <c r="U48" s="390"/>
      <c r="V48" s="174"/>
    </row>
    <row r="49" spans="2:22" ht="18" customHeight="1" x14ac:dyDescent="0.25">
      <c r="B49" s="323"/>
      <c r="C49" s="174"/>
      <c r="D49" s="181"/>
      <c r="E49" s="181"/>
      <c r="F49" s="181"/>
      <c r="G49" s="191"/>
      <c r="H49" s="174"/>
      <c r="I49" s="174"/>
      <c r="J49" s="178"/>
      <c r="K49" s="178"/>
      <c r="L49" s="179"/>
      <c r="M49" s="180"/>
      <c r="N49" s="178"/>
      <c r="O49" s="178"/>
      <c r="P49" s="179"/>
      <c r="Q49" s="180"/>
      <c r="R49" s="180"/>
      <c r="S49" s="182"/>
      <c r="T49" s="174"/>
      <c r="U49" s="174"/>
      <c r="V49" s="174"/>
    </row>
    <row r="50" spans="2:22" ht="18" customHeight="1" x14ac:dyDescent="0.25">
      <c r="B50" s="464" t="s">
        <v>91</v>
      </c>
      <c r="C50" s="464"/>
      <c r="D50" s="464"/>
      <c r="E50" s="464"/>
      <c r="F50" s="464"/>
      <c r="G50" s="464"/>
      <c r="H50" s="464"/>
      <c r="I50" s="406"/>
      <c r="J50" s="407"/>
      <c r="K50" s="407"/>
      <c r="L50" s="408"/>
      <c r="M50" s="409">
        <f>U42</f>
        <v>0</v>
      </c>
      <c r="N50" s="324"/>
      <c r="O50" s="324"/>
      <c r="P50" s="325"/>
      <c r="Q50" s="327"/>
      <c r="R50" s="326"/>
      <c r="S50" s="511"/>
      <c r="T50" s="511"/>
      <c r="U50" s="328"/>
      <c r="V50" s="319"/>
    </row>
    <row r="51" spans="2:22" ht="18" customHeight="1" x14ac:dyDescent="0.25">
      <c r="B51" s="182"/>
      <c r="C51" s="182"/>
      <c r="D51" s="182"/>
      <c r="E51" s="182"/>
      <c r="F51" s="182"/>
      <c r="G51" s="329"/>
      <c r="H51" s="182"/>
      <c r="I51" s="182"/>
      <c r="J51" s="330"/>
      <c r="K51" s="330"/>
      <c r="L51" s="331"/>
      <c r="M51" s="193"/>
      <c r="N51" s="330"/>
      <c r="O51" s="330"/>
      <c r="P51" s="331"/>
      <c r="Q51" s="193"/>
      <c r="R51" s="193"/>
      <c r="S51" s="182" t="s">
        <v>60</v>
      </c>
      <c r="T51" s="182"/>
      <c r="U51" s="182"/>
      <c r="V51" s="182"/>
    </row>
    <row r="52" spans="2:22" ht="18" customHeight="1" x14ac:dyDescent="0.25">
      <c r="S52" s="336"/>
    </row>
  </sheetData>
  <sheetProtection algorithmName="SHA-512" hashValue="BgAIfxTGad9JpyWUuXypv2GDdw5apDSbjBFU8mGOZRXt21dTP1wn5rJmJZFmy5spanxRIo9VnW4RizpgNpFBAA==" saltValue="nY+bbj0fsG6Os+7rC2kiqg==" spinCount="100000" sheet="1" objects="1" scenarios="1"/>
  <protectedRanges>
    <protectedRange sqref="U7:U41" name="Bereich4"/>
    <protectedRange algorithmName="SHA-512" hashValue="X3Xm64b4be5pug3O4vjckIHj3Kar+w0vrr3OjtxVTvTRQHcX5Jmdi0iAnUvD+WMN4y3t/RKQHVIgQDesSiL2ug==" saltValue="xbxa0NqRbsLr5n+cYaI1jA==" spinCount="100000" sqref="M46" name="Bereich2_1"/>
    <protectedRange algorithmName="SHA-512" hashValue="txP625vL2mv2jQ5+INdA6L1oceV3Ds+BfXH6qSsjWdrjtzYFhmINnsKLd6sIRj84+Onqz5LZSs6PGZZ+dQemPQ==" saltValue="a8gsHyEzEsMWf7xxi35D6A==" spinCount="100000" sqref="C7:I42" name="Bereich1_2_1_1_1"/>
    <protectedRange algorithmName="SHA-512" hashValue="X3Xm64b4be5pug3O4vjckIHj3Kar+w0vrr3OjtxVTvTRQHcX5Jmdi0iAnUvD+WMN4y3t/RKQHVIgQDesSiL2ug==" saltValue="xbxa0NqRbsLr5n+cYaI1jA==" spinCount="100000" sqref="E2:V3 T44:V47 S7:S42" name="Bereich2_2_1_1_1"/>
  </protectedRanges>
  <mergeCells count="29">
    <mergeCell ref="B48:H48"/>
    <mergeCell ref="S50:T50"/>
    <mergeCell ref="C35:H35"/>
    <mergeCell ref="C42:H42"/>
    <mergeCell ref="B44:H44"/>
    <mergeCell ref="B45:H45"/>
    <mergeCell ref="B46:H46"/>
    <mergeCell ref="B47:H47"/>
    <mergeCell ref="B50:H50"/>
    <mergeCell ref="R5:R6"/>
    <mergeCell ref="S5:S6"/>
    <mergeCell ref="W5:Y5"/>
    <mergeCell ref="C11:H11"/>
    <mergeCell ref="C19:H19"/>
    <mergeCell ref="M5:M6"/>
    <mergeCell ref="Q5:Q6"/>
    <mergeCell ref="C27:H27"/>
    <mergeCell ref="B5:B6"/>
    <mergeCell ref="C5:C6"/>
    <mergeCell ref="D5:E5"/>
    <mergeCell ref="G5:H5"/>
    <mergeCell ref="B2:D2"/>
    <mergeCell ref="E2:G2"/>
    <mergeCell ref="I2:M2"/>
    <mergeCell ref="N2:P2"/>
    <mergeCell ref="B3:D3"/>
    <mergeCell ref="E3:G3"/>
    <mergeCell ref="I3:M3"/>
    <mergeCell ref="N3:P3"/>
  </mergeCells>
  <phoneticPr fontId="14" type="noConversion"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3EC8B-4035-4E4F-BC6C-4A61D2CE81DF}">
  <dimension ref="A1:Y52"/>
  <sheetViews>
    <sheetView workbookViewId="0">
      <selection activeCell="M46" sqref="M46"/>
    </sheetView>
  </sheetViews>
  <sheetFormatPr baseColWidth="10" defaultColWidth="11.42578125" defaultRowHeight="18" customHeight="1" x14ac:dyDescent="0.25"/>
  <cols>
    <col min="1" max="1" width="3.140625" customWidth="1"/>
    <col min="2" max="2" width="3.7109375" bestFit="1" customWidth="1"/>
    <col min="3" max="3" width="4.28515625" customWidth="1"/>
    <col min="4" max="4" width="6.85546875" customWidth="1"/>
    <col min="5" max="5" width="7.28515625" customWidth="1"/>
    <col min="6" max="6" width="6.42578125" customWidth="1"/>
    <col min="7" max="7" width="7" style="332" customWidth="1"/>
    <col min="8" max="8" width="7.28515625" customWidth="1"/>
    <col min="9" max="9" width="5.5703125" bestFit="1" customWidth="1"/>
    <col min="10" max="10" width="7.85546875" style="333" hidden="1" customWidth="1"/>
    <col min="11" max="11" width="5.28515625" style="333" hidden="1" customWidth="1"/>
    <col min="12" max="12" width="5.28515625" style="334" hidden="1" customWidth="1"/>
    <col min="13" max="13" width="8" style="335" customWidth="1"/>
    <col min="14" max="15" width="5.42578125" style="333" hidden="1" customWidth="1"/>
    <col min="16" max="16" width="6.42578125" style="334" hidden="1" customWidth="1"/>
    <col min="17" max="17" width="8.42578125" style="335" bestFit="1" customWidth="1"/>
    <col min="18" max="18" width="6.42578125" style="335" bestFit="1" customWidth="1"/>
    <col min="19" max="19" width="28.140625" customWidth="1"/>
    <col min="20" max="20" width="10.42578125" bestFit="1" customWidth="1"/>
    <col min="21" max="21" width="5.5703125" customWidth="1"/>
    <col min="22" max="22" width="2.140625" customWidth="1"/>
    <col min="23" max="25" width="5.7109375" customWidth="1"/>
  </cols>
  <sheetData>
    <row r="1" spans="1:25" ht="18" customHeight="1" x14ac:dyDescent="0.3">
      <c r="A1" s="172" t="s">
        <v>84</v>
      </c>
      <c r="B1" s="173"/>
      <c r="C1" s="174"/>
      <c r="D1" s="175"/>
      <c r="E1" s="175"/>
      <c r="F1" s="175"/>
      <c r="G1" s="176">
        <v>21</v>
      </c>
      <c r="H1" s="177" t="s">
        <v>72</v>
      </c>
      <c r="I1" s="174"/>
      <c r="J1" s="178"/>
      <c r="K1" s="178"/>
      <c r="L1" s="179"/>
      <c r="M1" s="180"/>
      <c r="N1" s="178"/>
      <c r="O1" s="178"/>
      <c r="P1" s="179"/>
      <c r="Q1" s="180"/>
      <c r="R1" s="180"/>
      <c r="S1" s="174"/>
      <c r="T1" s="174"/>
      <c r="U1" s="174"/>
      <c r="V1" s="174"/>
    </row>
    <row r="2" spans="1:25" ht="18" customHeight="1" x14ac:dyDescent="0.25">
      <c r="A2" s="174"/>
      <c r="B2" s="493" t="s">
        <v>69</v>
      </c>
      <c r="C2" s="493"/>
      <c r="D2" s="493"/>
      <c r="E2" s="494"/>
      <c r="F2" s="494"/>
      <c r="G2" s="494"/>
      <c r="H2" s="182"/>
      <c r="I2" s="495" t="s">
        <v>71</v>
      </c>
      <c r="J2" s="495"/>
      <c r="K2" s="495"/>
      <c r="L2" s="495"/>
      <c r="M2" s="495"/>
      <c r="N2" s="496" t="s">
        <v>67</v>
      </c>
      <c r="O2" s="496"/>
      <c r="P2" s="496"/>
      <c r="Q2" s="183">
        <v>40</v>
      </c>
      <c r="R2" s="184"/>
      <c r="S2" s="185" t="s">
        <v>68</v>
      </c>
      <c r="T2" s="186"/>
      <c r="U2" s="426"/>
      <c r="V2" s="187"/>
      <c r="W2" s="188"/>
      <c r="X2" s="188"/>
    </row>
    <row r="3" spans="1:25" ht="18" customHeight="1" x14ac:dyDescent="0.25">
      <c r="A3" s="177"/>
      <c r="B3" s="493" t="s">
        <v>70</v>
      </c>
      <c r="C3" s="493"/>
      <c r="D3" s="493"/>
      <c r="E3" s="494"/>
      <c r="F3" s="494"/>
      <c r="G3" s="494"/>
      <c r="H3" s="182"/>
      <c r="I3" s="495" t="s">
        <v>73</v>
      </c>
      <c r="J3" s="495"/>
      <c r="K3" s="495"/>
      <c r="L3" s="495"/>
      <c r="M3" s="495"/>
      <c r="N3" s="496" t="s">
        <v>66</v>
      </c>
      <c r="O3" s="496"/>
      <c r="P3" s="496"/>
      <c r="Q3" s="189"/>
      <c r="R3" s="184"/>
      <c r="S3" s="175"/>
      <c r="T3" s="175"/>
      <c r="U3" s="181"/>
      <c r="V3" s="175"/>
      <c r="W3" s="190"/>
      <c r="X3" s="190"/>
      <c r="Y3" s="190"/>
    </row>
    <row r="4" spans="1:25" ht="9.75" customHeight="1" thickBot="1" x14ac:dyDescent="0.3">
      <c r="A4" s="174"/>
      <c r="B4" s="175"/>
      <c r="C4" s="175"/>
      <c r="D4" s="175"/>
      <c r="E4" s="175"/>
      <c r="F4" s="175"/>
      <c r="G4" s="191"/>
      <c r="H4" s="182"/>
      <c r="I4" s="182"/>
      <c r="J4" s="192"/>
      <c r="K4" s="192"/>
      <c r="L4" s="192"/>
      <c r="M4" s="193"/>
      <c r="N4" s="194"/>
      <c r="O4" s="194"/>
      <c r="P4" s="194"/>
      <c r="Q4" s="193"/>
      <c r="R4" s="184"/>
      <c r="S4" s="175"/>
      <c r="T4" s="195"/>
      <c r="U4" s="427"/>
      <c r="V4" s="175"/>
    </row>
    <row r="5" spans="1:25" ht="32.25" customHeight="1" x14ac:dyDescent="0.25">
      <c r="A5" s="196"/>
      <c r="B5" s="500" t="s">
        <v>2</v>
      </c>
      <c r="C5" s="502" t="s">
        <v>3</v>
      </c>
      <c r="D5" s="504" t="s">
        <v>4</v>
      </c>
      <c r="E5" s="505"/>
      <c r="F5" s="197" t="s">
        <v>63</v>
      </c>
      <c r="G5" s="506" t="s">
        <v>5</v>
      </c>
      <c r="H5" s="507"/>
      <c r="I5" s="197" t="s">
        <v>63</v>
      </c>
      <c r="J5" s="199"/>
      <c r="K5" s="199"/>
      <c r="L5" s="200" t="s">
        <v>64</v>
      </c>
      <c r="M5" s="508" t="s">
        <v>6</v>
      </c>
      <c r="N5" s="199"/>
      <c r="O5" s="199"/>
      <c r="P5" s="200" t="s">
        <v>64</v>
      </c>
      <c r="Q5" s="508" t="s">
        <v>7</v>
      </c>
      <c r="R5" s="508" t="s">
        <v>8</v>
      </c>
      <c r="S5" s="504" t="s">
        <v>0</v>
      </c>
      <c r="T5" s="429" t="s">
        <v>1</v>
      </c>
      <c r="U5" s="438" t="s">
        <v>90</v>
      </c>
      <c r="V5" s="175"/>
      <c r="W5" s="488" t="s">
        <v>74</v>
      </c>
      <c r="X5" s="488"/>
      <c r="Y5" s="488"/>
    </row>
    <row r="6" spans="1:25" ht="15" x14ac:dyDescent="0.25">
      <c r="A6" s="202"/>
      <c r="B6" s="501"/>
      <c r="C6" s="503"/>
      <c r="D6" s="204" t="s">
        <v>61</v>
      </c>
      <c r="E6" s="205" t="s">
        <v>62</v>
      </c>
      <c r="F6" s="206"/>
      <c r="G6" s="207" t="s">
        <v>61</v>
      </c>
      <c r="H6" s="206" t="s">
        <v>62</v>
      </c>
      <c r="I6" s="206"/>
      <c r="J6" s="208"/>
      <c r="K6" s="208"/>
      <c r="L6" s="209"/>
      <c r="M6" s="509"/>
      <c r="N6" s="208"/>
      <c r="O6" s="208"/>
      <c r="P6" s="209"/>
      <c r="Q6" s="509"/>
      <c r="R6" s="509"/>
      <c r="S6" s="510"/>
      <c r="T6" s="266" t="s">
        <v>9</v>
      </c>
      <c r="U6" s="439"/>
      <c r="V6" s="211"/>
      <c r="W6" s="212" t="s">
        <v>75</v>
      </c>
      <c r="X6" s="212" t="s">
        <v>76</v>
      </c>
      <c r="Y6" s="212" t="s">
        <v>77</v>
      </c>
    </row>
    <row r="7" spans="1:25" ht="18" customHeight="1" x14ac:dyDescent="0.25">
      <c r="A7" s="391" t="s">
        <v>65</v>
      </c>
      <c r="B7" s="223">
        <v>1</v>
      </c>
      <c r="C7" s="224" t="s">
        <v>10</v>
      </c>
      <c r="D7" s="272"/>
      <c r="E7" s="272"/>
      <c r="F7" s="272"/>
      <c r="G7" s="273"/>
      <c r="H7" s="352"/>
      <c r="I7" s="272"/>
      <c r="J7" s="274">
        <f t="shared" ref="J7:J31" si="0">E7*24-D7*24</f>
        <v>0</v>
      </c>
      <c r="K7" s="274">
        <f t="shared" ref="K7" si="1">IF(J7&lt;6.01,J7,IF(J7&gt;9,J7-0.75,J7-0.5))</f>
        <v>0</v>
      </c>
      <c r="L7" s="275">
        <f t="shared" ref="L7:L31" si="2">IF(F7="*",2,0)</f>
        <v>0</v>
      </c>
      <c r="M7" s="144">
        <f t="shared" ref="M7:M31" si="3">L7+K7</f>
        <v>0</v>
      </c>
      <c r="N7" s="347">
        <f t="shared" ref="N7:N31" si="4">H7*24-G7*24</f>
        <v>0</v>
      </c>
      <c r="O7" s="347">
        <f t="shared" ref="O7" si="5">IF(N7&lt;6.01,N7,IF(N7&gt;9,N7-0.75,N7-0.5))</f>
        <v>0</v>
      </c>
      <c r="P7" s="347">
        <f t="shared" ref="P7:P31" si="6">IF(I7="*",2,0)</f>
        <v>0</v>
      </c>
      <c r="Q7" s="144">
        <f t="shared" ref="Q7:Q31" si="7">P7+O7</f>
        <v>0</v>
      </c>
      <c r="R7" s="144">
        <f t="shared" ref="R7:R31" si="8">(M7-Q7)*-1</f>
        <v>0</v>
      </c>
      <c r="S7" s="396"/>
      <c r="T7" s="431"/>
      <c r="U7" s="441"/>
      <c r="V7" s="221"/>
      <c r="W7" s="222">
        <f>IF(AND(A7="F",C9="So"),0,IF(AND(A9="F",C7="So"),0,IF(A7="F",IF(I7="*",1.5,0),IF(A9="F",IF(I7="*",0.5,0),IF(C7="So",IF(I7="*",1.5,0),IF(C9="So",IF(I7="*",0.5,0),IF(I7="*",2,0)))))))</f>
        <v>0</v>
      </c>
      <c r="X7" s="222">
        <f>IF(Y7&gt;0.01,0,IF(C7="So",IF(AND(I7="*",I6="*"),Q7,IF(I7="*",Q7-2+0.5,IF(I6="*",Q7+1.5,Q7))),0))</f>
        <v>0</v>
      </c>
      <c r="Y7" s="222">
        <f>IF(A7="F",IF(AND(I7="*",#REF!="*"),Q7,IF(I7="*",Q7-2+0.5,IF(#REF!="*",Q7+1.5,Q7))),0)</f>
        <v>0</v>
      </c>
    </row>
    <row r="8" spans="1:25" ht="18" customHeight="1" x14ac:dyDescent="0.25">
      <c r="A8" s="393"/>
      <c r="B8" s="231"/>
      <c r="C8" s="512" t="s">
        <v>11</v>
      </c>
      <c r="D8" s="512"/>
      <c r="E8" s="512"/>
      <c r="F8" s="512"/>
      <c r="G8" s="512"/>
      <c r="H8" s="512"/>
      <c r="I8" s="397"/>
      <c r="J8" s="398"/>
      <c r="K8" s="398"/>
      <c r="L8" s="399"/>
      <c r="M8" s="154">
        <f t="shared" ref="M8:R8" si="9">SUM(M7:M7)</f>
        <v>0</v>
      </c>
      <c r="N8" s="154">
        <f t="shared" si="9"/>
        <v>0</v>
      </c>
      <c r="O8" s="154">
        <f t="shared" si="9"/>
        <v>0</v>
      </c>
      <c r="P8" s="154">
        <f t="shared" si="9"/>
        <v>0</v>
      </c>
      <c r="Q8" s="154">
        <f t="shared" si="9"/>
        <v>0</v>
      </c>
      <c r="R8" s="154">
        <f t="shared" si="9"/>
        <v>0</v>
      </c>
      <c r="S8" s="400"/>
      <c r="T8" s="432"/>
      <c r="U8" s="442"/>
      <c r="V8" s="237"/>
      <c r="W8" s="222">
        <f t="shared" ref="W8:W24" si="10">IF(AND(A8="F",C9="So"),0,IF(AND(A9="F",C8="So"),0,IF(A8="F",IF(I8="*",1.5,0),IF(A9="F",IF(I8="*",0.5,0),IF(C8="So",IF(I8="*",1.5,0),IF(C9="So",IF(I8="*",0.5,0),IF(I8="*",2,0)))))))</f>
        <v>0</v>
      </c>
      <c r="X8" s="222">
        <f t="shared" ref="X8:X23" si="11">IF(Y8&gt;0.01,0,IF(C8="So",IF(AND(I8="*",I7="*"),Q8,IF(I8="*",Q8-2+0.5,IF(I7="*",Q8+1.5,Q8))),0))</f>
        <v>0</v>
      </c>
      <c r="Y8" s="222">
        <f>IF(A8="F",IF(AND(I8="*",I7="*"),Q8,IF(I8="*",Q8-2+0.5,IF(I7="*",Q8+1.5,Q8))),0)</f>
        <v>0</v>
      </c>
    </row>
    <row r="9" spans="1:25" ht="18" customHeight="1" x14ac:dyDescent="0.25">
      <c r="A9" s="390" t="s">
        <v>65</v>
      </c>
      <c r="B9" s="376">
        <v>2</v>
      </c>
      <c r="C9" s="368" t="s">
        <v>12</v>
      </c>
      <c r="D9" s="369"/>
      <c r="E9" s="369"/>
      <c r="F9" s="369"/>
      <c r="G9" s="370"/>
      <c r="H9" s="369"/>
      <c r="I9" s="369"/>
      <c r="J9" s="371">
        <f t="shared" ref="J9:J15" si="12">E9*24-D9*24</f>
        <v>0</v>
      </c>
      <c r="K9" s="371">
        <f>IF(J9&lt;6.01,J9,IF(J9&gt;9,J9-0.75,J9-0.5))</f>
        <v>0</v>
      </c>
      <c r="L9" s="372">
        <f t="shared" ref="L9:L15" si="13">IF(F9="*",2,0)</f>
        <v>0</v>
      </c>
      <c r="M9" s="147">
        <f t="shared" ref="M9:M15" si="14">L9+K9</f>
        <v>0</v>
      </c>
      <c r="N9" s="373">
        <f t="shared" ref="N9:N15" si="15">H9*24-G9*24</f>
        <v>0</v>
      </c>
      <c r="O9" s="373">
        <f>IF(N9&lt;6.01,N9,IF(N9&gt;9,N9-0.75,N9-0.5))</f>
        <v>0</v>
      </c>
      <c r="P9" s="373">
        <f t="shared" ref="P9:P15" si="16">IF(I9="*",2,0)</f>
        <v>0</v>
      </c>
      <c r="Q9" s="147">
        <f t="shared" ref="Q9:Q15" si="17">P9+O9</f>
        <v>0</v>
      </c>
      <c r="R9" s="147">
        <f t="shared" ref="R9:R15" si="18">(M9-Q9)*-1</f>
        <v>0</v>
      </c>
      <c r="S9" s="402"/>
      <c r="T9" s="450"/>
      <c r="U9" s="453"/>
      <c r="V9" s="260"/>
      <c r="W9" s="222">
        <f t="shared" ref="W9:W14" si="19">IF(AND(A9="F",C10="So"),0,IF(AND(A10="F",C9="So"),0,IF(A9="F",IF(I9="*",1.5,0),IF(A10="F",IF(I9="*",0.5,0),IF(C9="So",IF(I9="*",1.5,0),IF(C10="So",IF(I9="*",0.5,0),IF(I9="*",2,0)))))))</f>
        <v>0</v>
      </c>
      <c r="X9" s="222">
        <f>IF(Y9&gt;0.01,0,IF(C9="So",IF(AND(I9="*",I7="*"),Q9,IF(I9="*",Q9-2+0.5,IF(I7="*",Q9+1.5,Q9))),0))</f>
        <v>0</v>
      </c>
      <c r="Y9" s="222">
        <f>IF(A9="F",IF(AND(I9="*",I7="*"),Q9,IF(I9="*",Q9-2+0.5,IF(I7="*",Q9+1.5,Q9))),0)</f>
        <v>0</v>
      </c>
    </row>
    <row r="10" spans="1:25" ht="18" customHeight="1" x14ac:dyDescent="0.25">
      <c r="A10" s="390"/>
      <c r="B10" s="238">
        <v>3</v>
      </c>
      <c r="C10" s="239" t="s">
        <v>13</v>
      </c>
      <c r="D10" s="241"/>
      <c r="E10" s="241"/>
      <c r="F10" s="241"/>
      <c r="G10" s="242"/>
      <c r="H10" s="241"/>
      <c r="I10" s="241"/>
      <c r="J10" s="243">
        <f t="shared" si="12"/>
        <v>0</v>
      </c>
      <c r="K10" s="243">
        <f t="shared" ref="K10:K15" si="20">IF(J10&lt;6.01,J10,IF(J10&gt;9,J10-0.75,J10-0.5))</f>
        <v>0</v>
      </c>
      <c r="L10" s="244">
        <f t="shared" si="13"/>
        <v>0</v>
      </c>
      <c r="M10" s="150">
        <f t="shared" si="14"/>
        <v>0</v>
      </c>
      <c r="N10" s="345">
        <f t="shared" si="15"/>
        <v>0</v>
      </c>
      <c r="O10" s="345">
        <f t="shared" ref="O10:O15" si="21">IF(N10&lt;6.01,N10,IF(N10&gt;9,N10-0.75,N10-0.5))</f>
        <v>0</v>
      </c>
      <c r="P10" s="345">
        <f t="shared" si="16"/>
        <v>0</v>
      </c>
      <c r="Q10" s="150">
        <f t="shared" si="17"/>
        <v>0</v>
      </c>
      <c r="R10" s="150">
        <f t="shared" si="18"/>
        <v>0</v>
      </c>
      <c r="S10" s="210"/>
      <c r="T10" s="433"/>
      <c r="U10" s="443"/>
      <c r="V10" s="221"/>
      <c r="W10" s="222">
        <f t="shared" si="19"/>
        <v>0</v>
      </c>
      <c r="X10" s="222">
        <f t="shared" ref="X10:X16" si="22">IF(Y10&gt;0.01,0,IF(C10="So",IF(AND(I10="*",I9="*"),Q10,IF(I10="*",Q10-2+0.5,IF(I9="*",Q10+1.5,Q10))),0))</f>
        <v>0</v>
      </c>
      <c r="Y10" s="222">
        <f>IF(A10="F",IF(AND(I10="*",I9="*"),Q10,IF(I10="*",Q10-2+0.5,IF(I9="*",Q10+1.5,Q10))),0)</f>
        <v>0</v>
      </c>
    </row>
    <row r="11" spans="1:25" s="188" customFormat="1" ht="18" customHeight="1" x14ac:dyDescent="0.25">
      <c r="A11" s="392"/>
      <c r="B11" s="238">
        <v>4</v>
      </c>
      <c r="C11" s="239" t="s">
        <v>14</v>
      </c>
      <c r="D11" s="261"/>
      <c r="E11" s="261"/>
      <c r="F11" s="261"/>
      <c r="G11" s="262"/>
      <c r="H11" s="261"/>
      <c r="I11" s="261"/>
      <c r="J11" s="264">
        <f t="shared" si="12"/>
        <v>0</v>
      </c>
      <c r="K11" s="264">
        <f t="shared" si="20"/>
        <v>0</v>
      </c>
      <c r="L11" s="265">
        <f t="shared" si="13"/>
        <v>0</v>
      </c>
      <c r="M11" s="150">
        <f t="shared" si="14"/>
        <v>0</v>
      </c>
      <c r="N11" s="345">
        <f t="shared" si="15"/>
        <v>0</v>
      </c>
      <c r="O11" s="345">
        <f t="shared" si="21"/>
        <v>0</v>
      </c>
      <c r="P11" s="345">
        <f t="shared" si="16"/>
        <v>0</v>
      </c>
      <c r="Q11" s="150">
        <f t="shared" si="17"/>
        <v>0</v>
      </c>
      <c r="R11" s="150">
        <f t="shared" si="18"/>
        <v>0</v>
      </c>
      <c r="S11" s="210"/>
      <c r="T11" s="433"/>
      <c r="U11" s="443"/>
      <c r="V11" s="221"/>
      <c r="W11" s="222">
        <f t="shared" si="19"/>
        <v>0</v>
      </c>
      <c r="X11" s="222">
        <f t="shared" si="22"/>
        <v>0</v>
      </c>
      <c r="Y11" s="222">
        <f t="shared" ref="Y11:Y14" si="23">IF(A11="F",IF(AND(I11="*",I10="*"),Q11,IF(I11="*",Q11-2+0.5,IF(I10="*",Q11+1.5,Q11))),0)</f>
        <v>0</v>
      </c>
    </row>
    <row r="12" spans="1:25" ht="18" customHeight="1" x14ac:dyDescent="0.25">
      <c r="A12" s="390"/>
      <c r="B12" s="238">
        <v>5</v>
      </c>
      <c r="C12" s="239" t="s">
        <v>15</v>
      </c>
      <c r="D12" s="261"/>
      <c r="E12" s="261"/>
      <c r="F12" s="261"/>
      <c r="G12" s="262"/>
      <c r="H12" s="261"/>
      <c r="I12" s="261"/>
      <c r="J12" s="264">
        <f t="shared" si="12"/>
        <v>0</v>
      </c>
      <c r="K12" s="264">
        <f t="shared" si="20"/>
        <v>0</v>
      </c>
      <c r="L12" s="265">
        <f t="shared" si="13"/>
        <v>0</v>
      </c>
      <c r="M12" s="150">
        <f t="shared" si="14"/>
        <v>0</v>
      </c>
      <c r="N12" s="345">
        <f t="shared" si="15"/>
        <v>0</v>
      </c>
      <c r="O12" s="345">
        <f t="shared" si="21"/>
        <v>0</v>
      </c>
      <c r="P12" s="345">
        <f t="shared" si="16"/>
        <v>0</v>
      </c>
      <c r="Q12" s="150">
        <f t="shared" si="17"/>
        <v>0</v>
      </c>
      <c r="R12" s="150">
        <f t="shared" si="18"/>
        <v>0</v>
      </c>
      <c r="S12" s="210"/>
      <c r="T12" s="435"/>
      <c r="U12" s="445"/>
      <c r="V12" s="283"/>
      <c r="W12" s="222">
        <f t="shared" si="19"/>
        <v>0</v>
      </c>
      <c r="X12" s="222">
        <f t="shared" si="22"/>
        <v>0</v>
      </c>
      <c r="Y12" s="222">
        <f t="shared" si="23"/>
        <v>0</v>
      </c>
    </row>
    <row r="13" spans="1:25" ht="18" customHeight="1" x14ac:dyDescent="0.25">
      <c r="A13" s="390"/>
      <c r="B13" s="238">
        <v>6</v>
      </c>
      <c r="C13" s="239" t="s">
        <v>16</v>
      </c>
      <c r="D13" s="263"/>
      <c r="E13" s="263"/>
      <c r="F13" s="261"/>
      <c r="G13" s="262"/>
      <c r="H13" s="263"/>
      <c r="I13" s="241"/>
      <c r="J13" s="243">
        <f t="shared" si="12"/>
        <v>0</v>
      </c>
      <c r="K13" s="243">
        <f t="shared" si="20"/>
        <v>0</v>
      </c>
      <c r="L13" s="244">
        <f t="shared" si="13"/>
        <v>0</v>
      </c>
      <c r="M13" s="150">
        <f t="shared" si="14"/>
        <v>0</v>
      </c>
      <c r="N13" s="345">
        <f t="shared" si="15"/>
        <v>0</v>
      </c>
      <c r="O13" s="345">
        <f t="shared" si="21"/>
        <v>0</v>
      </c>
      <c r="P13" s="345">
        <f t="shared" si="16"/>
        <v>0</v>
      </c>
      <c r="Q13" s="150">
        <f t="shared" si="17"/>
        <v>0</v>
      </c>
      <c r="R13" s="150">
        <f t="shared" si="18"/>
        <v>0</v>
      </c>
      <c r="S13" s="210"/>
      <c r="T13" s="433"/>
      <c r="U13" s="443"/>
      <c r="V13" s="221"/>
      <c r="W13" s="222">
        <f t="shared" si="19"/>
        <v>0</v>
      </c>
      <c r="X13" s="222">
        <f t="shared" si="22"/>
        <v>0</v>
      </c>
      <c r="Y13" s="222">
        <f t="shared" si="23"/>
        <v>0</v>
      </c>
    </row>
    <row r="14" spans="1:25" ht="18" customHeight="1" x14ac:dyDescent="0.25">
      <c r="A14" s="390"/>
      <c r="B14" s="213">
        <v>7</v>
      </c>
      <c r="C14" s="214" t="s">
        <v>17</v>
      </c>
      <c r="D14" s="268"/>
      <c r="E14" s="268"/>
      <c r="F14" s="268"/>
      <c r="G14" s="269"/>
      <c r="H14" s="268"/>
      <c r="I14" s="268"/>
      <c r="J14" s="270">
        <f t="shared" si="12"/>
        <v>0</v>
      </c>
      <c r="K14" s="270">
        <f t="shared" si="20"/>
        <v>0</v>
      </c>
      <c r="L14" s="271">
        <f t="shared" si="13"/>
        <v>0</v>
      </c>
      <c r="M14" s="151">
        <f t="shared" si="14"/>
        <v>0</v>
      </c>
      <c r="N14" s="346">
        <f t="shared" si="15"/>
        <v>0</v>
      </c>
      <c r="O14" s="346">
        <f t="shared" si="21"/>
        <v>0</v>
      </c>
      <c r="P14" s="346">
        <f t="shared" si="16"/>
        <v>0</v>
      </c>
      <c r="Q14" s="151">
        <f t="shared" si="17"/>
        <v>0</v>
      </c>
      <c r="R14" s="151">
        <f t="shared" si="18"/>
        <v>0</v>
      </c>
      <c r="S14" s="395"/>
      <c r="T14" s="430"/>
      <c r="U14" s="440"/>
      <c r="V14" s="221"/>
      <c r="W14" s="222">
        <f t="shared" si="19"/>
        <v>0</v>
      </c>
      <c r="X14" s="222">
        <f t="shared" si="22"/>
        <v>0</v>
      </c>
      <c r="Y14" s="222">
        <f t="shared" si="23"/>
        <v>0</v>
      </c>
    </row>
    <row r="15" spans="1:25" ht="18" customHeight="1" x14ac:dyDescent="0.25">
      <c r="A15" s="390"/>
      <c r="B15" s="223">
        <v>8</v>
      </c>
      <c r="C15" s="224" t="s">
        <v>10</v>
      </c>
      <c r="D15" s="272"/>
      <c r="E15" s="272"/>
      <c r="F15" s="272"/>
      <c r="G15" s="273"/>
      <c r="H15" s="272"/>
      <c r="I15" s="272"/>
      <c r="J15" s="274">
        <f t="shared" si="12"/>
        <v>0</v>
      </c>
      <c r="K15" s="274">
        <f t="shared" si="20"/>
        <v>0</v>
      </c>
      <c r="L15" s="275">
        <f t="shared" si="13"/>
        <v>0</v>
      </c>
      <c r="M15" s="144">
        <f t="shared" si="14"/>
        <v>0</v>
      </c>
      <c r="N15" s="347">
        <f t="shared" si="15"/>
        <v>0</v>
      </c>
      <c r="O15" s="347">
        <f t="shared" si="21"/>
        <v>0</v>
      </c>
      <c r="P15" s="347">
        <f t="shared" si="16"/>
        <v>0</v>
      </c>
      <c r="Q15" s="144">
        <f t="shared" si="17"/>
        <v>0</v>
      </c>
      <c r="R15" s="144">
        <f t="shared" si="18"/>
        <v>0</v>
      </c>
      <c r="S15" s="396"/>
      <c r="T15" s="431"/>
      <c r="U15" s="441"/>
      <c r="V15" s="221"/>
      <c r="W15" s="222">
        <f>IF(AND(A15="F",C17="So"),0,IF(AND(A17="F",C15="So"),0,IF(A15="F",IF(I15="*",1.5,0),IF(A17="F",IF(I15="*",0.5,0),IF(C15="So",IF(I15="*",1.5,0),IF(C17="So",IF(I15="*",0.5,0),IF(I15="*",2,0)))))))</f>
        <v>0</v>
      </c>
      <c r="X15" s="222">
        <f t="shared" si="22"/>
        <v>0</v>
      </c>
      <c r="Y15" s="222">
        <f>IF(A15="F",IF(AND(I15="*",I14="*"),Q15,IF(I15="*",Q15-2+0.5,IF(I14="*",Q15+1.5,Q15))),0)</f>
        <v>0</v>
      </c>
    </row>
    <row r="16" spans="1:25" ht="18" customHeight="1" x14ac:dyDescent="0.25">
      <c r="A16" s="390"/>
      <c r="B16" s="231"/>
      <c r="C16" s="512" t="s">
        <v>11</v>
      </c>
      <c r="D16" s="512"/>
      <c r="E16" s="512"/>
      <c r="F16" s="512"/>
      <c r="G16" s="512"/>
      <c r="H16" s="512"/>
      <c r="I16" s="397"/>
      <c r="J16" s="398"/>
      <c r="K16" s="398"/>
      <c r="L16" s="399"/>
      <c r="M16" s="154">
        <f>SUM(M9:M15)</f>
        <v>0</v>
      </c>
      <c r="N16" s="343">
        <f>SUM(N9:N15)</f>
        <v>0</v>
      </c>
      <c r="O16" s="343">
        <f t="shared" ref="O16:R16" si="24">SUM(O9:O15)</f>
        <v>0</v>
      </c>
      <c r="P16" s="343">
        <f t="shared" si="24"/>
        <v>0</v>
      </c>
      <c r="Q16" s="154">
        <f t="shared" si="24"/>
        <v>0</v>
      </c>
      <c r="R16" s="154">
        <f t="shared" si="24"/>
        <v>0</v>
      </c>
      <c r="S16" s="400"/>
      <c r="T16" s="432"/>
      <c r="U16" s="442"/>
      <c r="V16" s="237"/>
      <c r="W16" s="222">
        <f t="shared" si="10"/>
        <v>0</v>
      </c>
      <c r="X16" s="222">
        <f t="shared" si="22"/>
        <v>0</v>
      </c>
      <c r="Y16" s="222">
        <f>IF(A8="F",IF(AND(I16="*",I15="*"),Q16,IF(I16="*",Q16-2+0.5,IF(I15="*",Q16+1.5,Q16))),0)</f>
        <v>0</v>
      </c>
    </row>
    <row r="17" spans="1:25" ht="18" customHeight="1" x14ac:dyDescent="0.25">
      <c r="A17" s="390"/>
      <c r="B17" s="238">
        <v>9</v>
      </c>
      <c r="C17" s="239" t="s">
        <v>12</v>
      </c>
      <c r="D17" s="201"/>
      <c r="E17" s="201"/>
      <c r="F17" s="201"/>
      <c r="G17" s="279"/>
      <c r="H17" s="201"/>
      <c r="I17" s="201"/>
      <c r="J17" s="280">
        <f t="shared" si="0"/>
        <v>0</v>
      </c>
      <c r="K17" s="280">
        <f>IF(J17&lt;6.01,J17,IF(J17&gt;9,J17-0.75,J17-0.5))</f>
        <v>0</v>
      </c>
      <c r="L17" s="281">
        <f t="shared" si="2"/>
        <v>0</v>
      </c>
      <c r="M17" s="150">
        <f t="shared" si="3"/>
        <v>0</v>
      </c>
      <c r="N17" s="345">
        <f t="shared" si="4"/>
        <v>0</v>
      </c>
      <c r="O17" s="345">
        <f>IF(N17&lt;6.01,N17,IF(N17&gt;9,N17-0.75,N17-0.5))</f>
        <v>0</v>
      </c>
      <c r="P17" s="345">
        <f t="shared" si="6"/>
        <v>0</v>
      </c>
      <c r="Q17" s="150">
        <f t="shared" si="7"/>
        <v>0</v>
      </c>
      <c r="R17" s="150">
        <f t="shared" si="8"/>
        <v>0</v>
      </c>
      <c r="S17" s="210"/>
      <c r="T17" s="434"/>
      <c r="U17" s="444"/>
      <c r="V17" s="260"/>
      <c r="W17" s="222">
        <f>IF(AND(A17="F",C18="So"),0,IF(AND(A18="F",C17="So"),0,IF(A17="F",IF(I17="*",1.5,0),IF(A18="F",IF(I17="*",0.5,0),IF(C17="So",IF(I17="*",1.5,0),IF(C18="So",IF(I17="*",0.5,0),IF(I17="*",2,0)))))))</f>
        <v>0</v>
      </c>
      <c r="X17" s="222">
        <f>IF(Y17&gt;0.01,0,IF(C17="So",IF(AND(I17="*",I7="*"),Q17,IF(I17="*",Q17-2+0.5,IF(I7="*",Q17+1.5,Q17))),0))</f>
        <v>0</v>
      </c>
      <c r="Y17" s="222">
        <f>IF(A17="F",IF(AND(I17="*",I15="*"),Q17,IF(I17="*",Q17-2+0.5,IF(I15="*",Q17+1.5,Q17))),0)</f>
        <v>0</v>
      </c>
    </row>
    <row r="18" spans="1:25" s="188" customFormat="1" ht="18" customHeight="1" x14ac:dyDescent="0.25">
      <c r="A18" s="394"/>
      <c r="B18" s="238">
        <v>10</v>
      </c>
      <c r="C18" s="239" t="s">
        <v>13</v>
      </c>
      <c r="D18" s="241"/>
      <c r="E18" s="241"/>
      <c r="F18" s="241"/>
      <c r="G18" s="242"/>
      <c r="H18" s="241"/>
      <c r="I18" s="241"/>
      <c r="J18" s="243">
        <f t="shared" si="0"/>
        <v>0</v>
      </c>
      <c r="K18" s="243">
        <f t="shared" ref="K18:K23" si="25">IF(J18&lt;6.01,J18,IF(J18&gt;9,J18-0.75,J18-0.5))</f>
        <v>0</v>
      </c>
      <c r="L18" s="244">
        <f t="shared" si="2"/>
        <v>0</v>
      </c>
      <c r="M18" s="150">
        <f t="shared" si="3"/>
        <v>0</v>
      </c>
      <c r="N18" s="345">
        <f t="shared" si="4"/>
        <v>0</v>
      </c>
      <c r="O18" s="345">
        <f t="shared" ref="O18:O23" si="26">IF(N18&lt;6.01,N18,IF(N18&gt;9,N18-0.75,N18-0.5))</f>
        <v>0</v>
      </c>
      <c r="P18" s="345">
        <f t="shared" si="6"/>
        <v>0</v>
      </c>
      <c r="Q18" s="150">
        <f t="shared" si="7"/>
        <v>0</v>
      </c>
      <c r="R18" s="150">
        <f t="shared" si="8"/>
        <v>0</v>
      </c>
      <c r="S18" s="210"/>
      <c r="T18" s="433"/>
      <c r="U18" s="443"/>
      <c r="V18" s="221"/>
      <c r="W18" s="222">
        <f>IF(AND(A18="F",C19="So"),0,IF(AND(A19="F",C18="So"),0,IF(A18="F",IF(I18="*",1.5,0),IF(A19="F",IF(I18="*",0.5,0),IF(C18="So",IF(I18="*",1.5,0),IF(C19="So",IF(I18="*",0.5,0),IF(I18="*",2,0)))))))</f>
        <v>0</v>
      </c>
      <c r="X18" s="222">
        <f t="shared" si="11"/>
        <v>0</v>
      </c>
      <c r="Y18" s="222">
        <f t="shared" ref="Y18:Y22" si="27">IF(A18="F",IF(AND(I18="*",I16="*"),Q18,IF(I18="*",Q18-2+0.5,IF(I16="*",Q18+1.5,Q18))),0)</f>
        <v>0</v>
      </c>
    </row>
    <row r="19" spans="1:25" ht="18" customHeight="1" x14ac:dyDescent="0.25">
      <c r="A19" s="283"/>
      <c r="B19" s="238">
        <v>11</v>
      </c>
      <c r="C19" s="239" t="s">
        <v>14</v>
      </c>
      <c r="D19" s="261"/>
      <c r="E19" s="261"/>
      <c r="F19" s="261"/>
      <c r="G19" s="262"/>
      <c r="H19" s="261"/>
      <c r="I19" s="261"/>
      <c r="J19" s="264">
        <f t="shared" si="0"/>
        <v>0</v>
      </c>
      <c r="K19" s="264">
        <f t="shared" si="25"/>
        <v>0</v>
      </c>
      <c r="L19" s="265">
        <f t="shared" si="2"/>
        <v>0</v>
      </c>
      <c r="M19" s="150">
        <f t="shared" si="3"/>
        <v>0</v>
      </c>
      <c r="N19" s="345">
        <f t="shared" si="4"/>
        <v>0</v>
      </c>
      <c r="O19" s="345">
        <f t="shared" si="26"/>
        <v>0</v>
      </c>
      <c r="P19" s="345">
        <f t="shared" si="6"/>
        <v>0</v>
      </c>
      <c r="Q19" s="150">
        <f t="shared" si="7"/>
        <v>0</v>
      </c>
      <c r="R19" s="150">
        <f t="shared" si="8"/>
        <v>0</v>
      </c>
      <c r="S19" s="210"/>
      <c r="T19" s="433"/>
      <c r="U19" s="443"/>
      <c r="V19" s="221"/>
      <c r="W19" s="222">
        <f>IF(AND(A19="F",C20="So"),0,IF(AND(A20="F",C19="So"),0,IF(A19="F",IF(I19="*",1.5,0),IF(A20="F",IF(I19="*",0.5,0),IF(C19="So",IF(I19="*",1.5,0),IF(C20="So",IF(I19="*",0.5,0),IF(I19="*",2,0)))))))</f>
        <v>0</v>
      </c>
      <c r="X19" s="222">
        <f t="shared" si="11"/>
        <v>0</v>
      </c>
      <c r="Y19" s="222">
        <f t="shared" si="27"/>
        <v>0</v>
      </c>
    </row>
    <row r="20" spans="1:25" ht="18" customHeight="1" x14ac:dyDescent="0.25">
      <c r="A20" s="174" t="s">
        <v>65</v>
      </c>
      <c r="B20" s="376">
        <v>12</v>
      </c>
      <c r="C20" s="368" t="s">
        <v>15</v>
      </c>
      <c r="D20" s="385"/>
      <c r="E20" s="385"/>
      <c r="F20" s="385"/>
      <c r="G20" s="386"/>
      <c r="H20" s="385"/>
      <c r="I20" s="385"/>
      <c r="J20" s="387">
        <f t="shared" si="0"/>
        <v>0</v>
      </c>
      <c r="K20" s="387">
        <f t="shared" si="25"/>
        <v>0</v>
      </c>
      <c r="L20" s="388">
        <f t="shared" si="2"/>
        <v>0</v>
      </c>
      <c r="M20" s="147">
        <f t="shared" si="3"/>
        <v>0</v>
      </c>
      <c r="N20" s="373">
        <f t="shared" si="4"/>
        <v>0</v>
      </c>
      <c r="O20" s="373">
        <f t="shared" si="26"/>
        <v>0</v>
      </c>
      <c r="P20" s="373">
        <f t="shared" si="6"/>
        <v>0</v>
      </c>
      <c r="Q20" s="147">
        <f t="shared" si="7"/>
        <v>0</v>
      </c>
      <c r="R20" s="147">
        <f t="shared" si="8"/>
        <v>0</v>
      </c>
      <c r="S20" s="402"/>
      <c r="T20" s="457"/>
      <c r="U20" s="458"/>
      <c r="V20" s="283"/>
      <c r="W20" s="222">
        <f t="shared" si="10"/>
        <v>0</v>
      </c>
      <c r="X20" s="222">
        <f t="shared" si="11"/>
        <v>0</v>
      </c>
      <c r="Y20" s="222">
        <f t="shared" si="27"/>
        <v>0</v>
      </c>
    </row>
    <row r="21" spans="1:25" ht="18" customHeight="1" x14ac:dyDescent="0.25">
      <c r="A21" s="174"/>
      <c r="B21" s="238">
        <v>13</v>
      </c>
      <c r="C21" s="239" t="s">
        <v>16</v>
      </c>
      <c r="D21" s="263"/>
      <c r="E21" s="263"/>
      <c r="F21" s="261"/>
      <c r="G21" s="262"/>
      <c r="H21" s="263"/>
      <c r="I21" s="241"/>
      <c r="J21" s="243">
        <f t="shared" si="0"/>
        <v>0</v>
      </c>
      <c r="K21" s="243">
        <f t="shared" si="25"/>
        <v>0</v>
      </c>
      <c r="L21" s="244">
        <f t="shared" si="2"/>
        <v>0</v>
      </c>
      <c r="M21" s="150">
        <f t="shared" si="3"/>
        <v>0</v>
      </c>
      <c r="N21" s="345">
        <f t="shared" si="4"/>
        <v>0</v>
      </c>
      <c r="O21" s="345">
        <f t="shared" si="26"/>
        <v>0</v>
      </c>
      <c r="P21" s="345">
        <f t="shared" si="6"/>
        <v>0</v>
      </c>
      <c r="Q21" s="150">
        <f t="shared" si="7"/>
        <v>0</v>
      </c>
      <c r="R21" s="150">
        <f t="shared" si="8"/>
        <v>0</v>
      </c>
      <c r="S21" s="210"/>
      <c r="T21" s="433"/>
      <c r="U21" s="443"/>
      <c r="V21" s="221"/>
      <c r="W21" s="222">
        <f t="shared" si="10"/>
        <v>0</v>
      </c>
      <c r="X21" s="222">
        <f t="shared" si="11"/>
        <v>0</v>
      </c>
      <c r="Y21" s="222">
        <f t="shared" si="27"/>
        <v>0</v>
      </c>
    </row>
    <row r="22" spans="1:25" ht="18" customHeight="1" x14ac:dyDescent="0.25">
      <c r="A22" s="174"/>
      <c r="B22" s="213">
        <v>14</v>
      </c>
      <c r="C22" s="214" t="s">
        <v>17</v>
      </c>
      <c r="D22" s="268"/>
      <c r="E22" s="268"/>
      <c r="F22" s="268"/>
      <c r="G22" s="269"/>
      <c r="H22" s="268"/>
      <c r="I22" s="268"/>
      <c r="J22" s="270">
        <f t="shared" si="0"/>
        <v>0</v>
      </c>
      <c r="K22" s="270">
        <f t="shared" si="25"/>
        <v>0</v>
      </c>
      <c r="L22" s="271">
        <f t="shared" si="2"/>
        <v>0</v>
      </c>
      <c r="M22" s="151">
        <f t="shared" si="3"/>
        <v>0</v>
      </c>
      <c r="N22" s="346">
        <f t="shared" si="4"/>
        <v>0</v>
      </c>
      <c r="O22" s="346">
        <f t="shared" si="26"/>
        <v>0</v>
      </c>
      <c r="P22" s="346">
        <f t="shared" si="6"/>
        <v>0</v>
      </c>
      <c r="Q22" s="151">
        <f t="shared" si="7"/>
        <v>0</v>
      </c>
      <c r="R22" s="151">
        <f t="shared" si="8"/>
        <v>0</v>
      </c>
      <c r="S22" s="395"/>
      <c r="T22" s="430"/>
      <c r="U22" s="440"/>
      <c r="V22" s="221"/>
      <c r="W22" s="222">
        <f t="shared" si="10"/>
        <v>0</v>
      </c>
      <c r="X22" s="222">
        <f t="shared" si="11"/>
        <v>0</v>
      </c>
      <c r="Y22" s="222">
        <f t="shared" si="27"/>
        <v>0</v>
      </c>
    </row>
    <row r="23" spans="1:25" ht="18" customHeight="1" x14ac:dyDescent="0.25">
      <c r="A23" s="174"/>
      <c r="B23" s="223">
        <v>15</v>
      </c>
      <c r="C23" s="224" t="s">
        <v>10</v>
      </c>
      <c r="D23" s="272"/>
      <c r="E23" s="272"/>
      <c r="F23" s="272"/>
      <c r="G23" s="273"/>
      <c r="H23" s="272"/>
      <c r="I23" s="272"/>
      <c r="J23" s="274">
        <f t="shared" si="0"/>
        <v>0</v>
      </c>
      <c r="K23" s="274">
        <f t="shared" si="25"/>
        <v>0</v>
      </c>
      <c r="L23" s="275">
        <f t="shared" si="2"/>
        <v>0</v>
      </c>
      <c r="M23" s="144">
        <f t="shared" si="3"/>
        <v>0</v>
      </c>
      <c r="N23" s="347">
        <f t="shared" si="4"/>
        <v>0</v>
      </c>
      <c r="O23" s="347">
        <f t="shared" si="26"/>
        <v>0</v>
      </c>
      <c r="P23" s="347">
        <f t="shared" si="6"/>
        <v>0</v>
      </c>
      <c r="Q23" s="144">
        <f t="shared" si="7"/>
        <v>0</v>
      </c>
      <c r="R23" s="144">
        <f t="shared" si="8"/>
        <v>0</v>
      </c>
      <c r="S23" s="396"/>
      <c r="T23" s="431"/>
      <c r="U23" s="441"/>
      <c r="V23" s="221"/>
      <c r="W23" s="222">
        <f>IF(AND(A23="F",C25="So"),0,IF(AND(A25="F",C23="So"),0,IF(A23="F",IF(I23="*",1.5,0),IF(A25="F",IF(I23="*",0.5,0),IF(C23="So",IF(I23="*",1.5,0),IF(C25="So",IF(I23="*",0.5,0),IF(I23="*",2,0)))))))</f>
        <v>0</v>
      </c>
      <c r="X23" s="222">
        <f t="shared" si="11"/>
        <v>0</v>
      </c>
      <c r="Y23" s="222">
        <f>IF(A23="F",IF(AND(I23="*",I21="*"),Q23,IF(I23="*",Q23-2+0.5,IF(I21="*",Q23+1.5,Q23))),0)</f>
        <v>0</v>
      </c>
    </row>
    <row r="24" spans="1:25" ht="18" customHeight="1" x14ac:dyDescent="0.25">
      <c r="A24" s="174"/>
      <c r="B24" s="231"/>
      <c r="C24" s="512" t="s">
        <v>11</v>
      </c>
      <c r="D24" s="512"/>
      <c r="E24" s="512"/>
      <c r="F24" s="512"/>
      <c r="G24" s="512"/>
      <c r="H24" s="512"/>
      <c r="I24" s="397"/>
      <c r="J24" s="398"/>
      <c r="K24" s="398"/>
      <c r="L24" s="399"/>
      <c r="M24" s="154">
        <f>SUM(M17:M23)</f>
        <v>0</v>
      </c>
      <c r="N24" s="343">
        <f t="shared" ref="N24:R24" si="28">SUM(N17:N23)</f>
        <v>0</v>
      </c>
      <c r="O24" s="343">
        <f t="shared" si="28"/>
        <v>0</v>
      </c>
      <c r="P24" s="343">
        <f t="shared" si="28"/>
        <v>0</v>
      </c>
      <c r="Q24" s="154">
        <f t="shared" si="28"/>
        <v>0</v>
      </c>
      <c r="R24" s="154">
        <f t="shared" si="28"/>
        <v>0</v>
      </c>
      <c r="S24" s="400"/>
      <c r="T24" s="432"/>
      <c r="U24" s="442"/>
      <c r="V24" s="237"/>
      <c r="W24" s="222">
        <f t="shared" si="10"/>
        <v>0</v>
      </c>
      <c r="X24" s="222">
        <f>IF(Y24&gt;0.01,0,IF(C24="So",IF(AND(I24="*",I23="*"),Q24,IF(I24="*",Q24-2+0.5,IF(I23="*",Q24+1.5,Q24))),0))</f>
        <v>0</v>
      </c>
      <c r="Y24" s="222">
        <f>IF(A16="F",IF(AND(I24="*",I23="*"),Q24,IF(I24="*",Q24-2+0.5,IF(I23="*",Q24+1.5,Q24))),0)</f>
        <v>0</v>
      </c>
    </row>
    <row r="25" spans="1:25" ht="18" customHeight="1" x14ac:dyDescent="0.25">
      <c r="A25" s="174"/>
      <c r="B25" s="238">
        <v>16</v>
      </c>
      <c r="C25" s="239" t="s">
        <v>12</v>
      </c>
      <c r="D25" s="201"/>
      <c r="E25" s="201"/>
      <c r="F25" s="201"/>
      <c r="G25" s="279"/>
      <c r="H25" s="201"/>
      <c r="I25" s="201"/>
      <c r="J25" s="280">
        <f t="shared" si="0"/>
        <v>0</v>
      </c>
      <c r="K25" s="280">
        <f>IF(J25&lt;6.01,J25,IF(J25&gt;9,J25-0.75,J25-0.5))</f>
        <v>0</v>
      </c>
      <c r="L25" s="281">
        <f t="shared" si="2"/>
        <v>0</v>
      </c>
      <c r="M25" s="150">
        <f t="shared" si="3"/>
        <v>0</v>
      </c>
      <c r="N25" s="345">
        <f t="shared" si="4"/>
        <v>0</v>
      </c>
      <c r="O25" s="345">
        <f>IF(N25&lt;6.01,N25,IF(N25&gt;9,N25-0.75,N25-0.5))</f>
        <v>0</v>
      </c>
      <c r="P25" s="345">
        <f t="shared" si="6"/>
        <v>0</v>
      </c>
      <c r="Q25" s="150">
        <f t="shared" si="7"/>
        <v>0</v>
      </c>
      <c r="R25" s="150">
        <f t="shared" si="8"/>
        <v>0</v>
      </c>
      <c r="S25" s="210"/>
      <c r="T25" s="434"/>
      <c r="U25" s="444"/>
      <c r="V25" s="260"/>
      <c r="W25" s="222">
        <f>IF(AND(A25="F",C26="So"),0,IF(AND(A26="F",C25="So"),0,IF(A25="F",IF(I25="*",1.5,0),IF(A26="F",IF(I25="*",0.5,0),IF(C25="So",IF(I25="*",1.5,0),IF(C26="So",IF(I25="*",0.5,0),IF(I25="*",2,0)))))))</f>
        <v>0</v>
      </c>
      <c r="X25" s="222">
        <f>IF(Y25&gt;0.01,0,IF(C25="So",IF(AND(I25="*",I23="*"),Q25,IF(I25="*",Q25-2+0.5,IF(I23="*",Q25+1.5,Q25))),0))</f>
        <v>0</v>
      </c>
      <c r="Y25" s="222">
        <f>IF(A17="F",IF(AND(I25="*",I23="*"),Q25,IF(I25="*",Q25-2+0.5,IF(I23="*",Q25+1.5,Q25))),0)</f>
        <v>0</v>
      </c>
    </row>
    <row r="26" spans="1:25" ht="18" customHeight="1" x14ac:dyDescent="0.25">
      <c r="A26" s="174"/>
      <c r="B26" s="238">
        <v>17</v>
      </c>
      <c r="C26" s="239" t="s">
        <v>13</v>
      </c>
      <c r="D26" s="201"/>
      <c r="E26" s="201"/>
      <c r="F26" s="201"/>
      <c r="G26" s="279"/>
      <c r="H26" s="201"/>
      <c r="I26" s="201"/>
      <c r="J26" s="280">
        <f t="shared" si="0"/>
        <v>0</v>
      </c>
      <c r="K26" s="280">
        <f t="shared" ref="K26:K31" si="29">IF(J26&lt;6.01,J26,IF(J26&gt;9,J26-0.75,J26-0.5))</f>
        <v>0</v>
      </c>
      <c r="L26" s="281">
        <f t="shared" si="2"/>
        <v>0</v>
      </c>
      <c r="M26" s="150">
        <f t="shared" si="3"/>
        <v>0</v>
      </c>
      <c r="N26" s="345">
        <f t="shared" si="4"/>
        <v>0</v>
      </c>
      <c r="O26" s="345">
        <f t="shared" ref="O26:O31" si="30">IF(N26&lt;6.01,N26,IF(N26&gt;9,N26-0.75,N26-0.5))</f>
        <v>0</v>
      </c>
      <c r="P26" s="345">
        <f t="shared" si="6"/>
        <v>0</v>
      </c>
      <c r="Q26" s="150">
        <f t="shared" si="7"/>
        <v>0</v>
      </c>
      <c r="R26" s="150">
        <f t="shared" si="8"/>
        <v>0</v>
      </c>
      <c r="S26" s="210"/>
      <c r="T26" s="434"/>
      <c r="U26" s="444"/>
      <c r="V26" s="260"/>
      <c r="W26" s="222">
        <f t="shared" ref="W26" si="31">IF(AND(A26="F",C27="So"),0,IF(AND(A27="F",C26="So"),0,IF(A26="F",IF(I26="*",1.5,0),IF(A27="F",IF(I26="*",0.5,0),IF(C26="So",IF(I26="*",1.5,0),IF(C27="So",IF(I26="*",0.5,0),IF(I26="*",2,0)))))))</f>
        <v>0</v>
      </c>
      <c r="X26" s="222">
        <f>IF(Y26&gt;0.01,0,IF(C26="So",IF(AND(I26="*",I25="*"),Q26,IF(I26="*",Q26-2+0.5,IF(I25="*",Q26+1.5,Q26))),0))</f>
        <v>0</v>
      </c>
      <c r="Y26" s="222">
        <f>IF(A15="F",IF(AND(I26="*",I25="*"),Q26,IF(I26="*",Q26-2+0.5,IF(I25="*",Q26+1.5,Q26))),0)</f>
        <v>0</v>
      </c>
    </row>
    <row r="27" spans="1:25" ht="18" customHeight="1" x14ac:dyDescent="0.25">
      <c r="A27" s="174"/>
      <c r="B27" s="238">
        <v>18</v>
      </c>
      <c r="C27" s="239" t="s">
        <v>14</v>
      </c>
      <c r="D27" s="201"/>
      <c r="E27" s="201"/>
      <c r="F27" s="201"/>
      <c r="G27" s="279"/>
      <c r="H27" s="201"/>
      <c r="I27" s="201"/>
      <c r="J27" s="280">
        <f t="shared" si="0"/>
        <v>0</v>
      </c>
      <c r="K27" s="280">
        <f t="shared" si="29"/>
        <v>0</v>
      </c>
      <c r="L27" s="281">
        <f t="shared" si="2"/>
        <v>0</v>
      </c>
      <c r="M27" s="150">
        <f t="shared" si="3"/>
        <v>0</v>
      </c>
      <c r="N27" s="345">
        <f t="shared" si="4"/>
        <v>0</v>
      </c>
      <c r="O27" s="345">
        <f t="shared" si="30"/>
        <v>0</v>
      </c>
      <c r="P27" s="345">
        <f t="shared" si="6"/>
        <v>0</v>
      </c>
      <c r="Q27" s="150">
        <f t="shared" si="7"/>
        <v>0</v>
      </c>
      <c r="R27" s="150">
        <f t="shared" si="8"/>
        <v>0</v>
      </c>
      <c r="S27" s="210"/>
      <c r="T27" s="434"/>
      <c r="U27" s="444"/>
      <c r="V27" s="260"/>
      <c r="W27" s="222">
        <f>IF(AND(A27="F",C28="So"),0,IF(AND(A28="F",C27="So"),0,IF(A27="F",IF(I27="*",1.5,0),IF(A28="F",IF(I27="*",0.5,0),IF(C27="So",IF(I27="*",1.5,0),IF(C28="So",IF(I27="*",0.5,0),IF(I27="*",2,0)))))))</f>
        <v>0</v>
      </c>
      <c r="X27" s="222">
        <f>IF(Y27&gt;0.01,0,IF(C27="So",IF(AND(I27="*",I26="*"),Q27,IF(I27="*",Q27-2+0.5,IF(I26="*",Q27+1.5,Q27))),0))</f>
        <v>0</v>
      </c>
      <c r="Y27" s="222">
        <f t="shared" ref="Y27:Y28" si="32">IF(A16="F",IF(AND(I27="*",I26="*"),Q27,IF(I27="*",Q27-2+0.5,IF(I26="*",Q27+1.5,Q27))),0)</f>
        <v>0</v>
      </c>
    </row>
    <row r="28" spans="1:25" ht="18" customHeight="1" x14ac:dyDescent="0.25">
      <c r="A28" s="174"/>
      <c r="B28" s="238">
        <v>19</v>
      </c>
      <c r="C28" s="239" t="s">
        <v>15</v>
      </c>
      <c r="D28" s="201"/>
      <c r="E28" s="201"/>
      <c r="F28" s="201"/>
      <c r="G28" s="279"/>
      <c r="H28" s="201"/>
      <c r="I28" s="201"/>
      <c r="J28" s="280">
        <f t="shared" si="0"/>
        <v>0</v>
      </c>
      <c r="K28" s="280">
        <f t="shared" si="29"/>
        <v>0</v>
      </c>
      <c r="L28" s="281">
        <f t="shared" si="2"/>
        <v>0</v>
      </c>
      <c r="M28" s="150">
        <f t="shared" si="3"/>
        <v>0</v>
      </c>
      <c r="N28" s="345">
        <f t="shared" si="4"/>
        <v>0</v>
      </c>
      <c r="O28" s="345">
        <f t="shared" si="30"/>
        <v>0</v>
      </c>
      <c r="P28" s="345">
        <f t="shared" si="6"/>
        <v>0</v>
      </c>
      <c r="Q28" s="150">
        <f t="shared" si="7"/>
        <v>0</v>
      </c>
      <c r="R28" s="150">
        <f t="shared" si="8"/>
        <v>0</v>
      </c>
      <c r="S28" s="210"/>
      <c r="T28" s="434"/>
      <c r="U28" s="444"/>
      <c r="V28" s="260"/>
      <c r="W28" s="222">
        <f>IF(AND(A28="F",C29="So"),0,IF(AND(A29="F",C28="So"),0,IF(A28="F",IF(I28="*",1.5,0),IF(A29="F",IF(I28="*",0.5,0),IF(C28="So",IF(I28="*",1.5,0),IF(C29="So",IF(I28="*",0.5,0),IF(I28="*",2,0)))))))</f>
        <v>0</v>
      </c>
      <c r="X28" s="222">
        <f>IF(Y28&gt;0.01,0,IF(C28="So",IF(AND(I28="*",I27="*"),Q28,IF(I28="*",Q28-2+0.5,IF(I27="*",Q28+1.5,Q28))),0))</f>
        <v>0</v>
      </c>
      <c r="Y28" s="222">
        <f t="shared" si="32"/>
        <v>0</v>
      </c>
    </row>
    <row r="29" spans="1:25" ht="18" customHeight="1" x14ac:dyDescent="0.25">
      <c r="A29" s="174"/>
      <c r="B29" s="238">
        <v>20</v>
      </c>
      <c r="C29" s="239" t="s">
        <v>16</v>
      </c>
      <c r="D29" s="263"/>
      <c r="E29" s="263"/>
      <c r="F29" s="261"/>
      <c r="G29" s="262"/>
      <c r="H29" s="263"/>
      <c r="I29" s="241"/>
      <c r="J29" s="243">
        <f t="shared" si="0"/>
        <v>0</v>
      </c>
      <c r="K29" s="243">
        <f t="shared" si="29"/>
        <v>0</v>
      </c>
      <c r="L29" s="244">
        <f t="shared" si="2"/>
        <v>0</v>
      </c>
      <c r="M29" s="150">
        <f t="shared" si="3"/>
        <v>0</v>
      </c>
      <c r="N29" s="345">
        <f t="shared" si="4"/>
        <v>0</v>
      </c>
      <c r="O29" s="345">
        <f t="shared" si="30"/>
        <v>0</v>
      </c>
      <c r="P29" s="345">
        <f t="shared" si="6"/>
        <v>0</v>
      </c>
      <c r="Q29" s="150">
        <f t="shared" si="7"/>
        <v>0</v>
      </c>
      <c r="R29" s="150">
        <f t="shared" si="8"/>
        <v>0</v>
      </c>
      <c r="S29" s="210"/>
      <c r="T29" s="433"/>
      <c r="U29" s="443"/>
      <c r="V29" s="221"/>
      <c r="W29" s="222">
        <f t="shared" ref="W29" si="33">IF(AND(A29="F",C30="So"),0,IF(AND(A30="F",C29="So"),0,IF(A29="F",IF(I29="*",1.5,0),IF(A30="F",IF(I29="*",0.5,0),IF(C29="So",IF(I29="*",1.5,0),IF(C30="So",IF(I29="*",0.5,0),IF(I29="*",2,0)))))))</f>
        <v>0</v>
      </c>
      <c r="X29" s="222">
        <f>IF(Y29&gt;0.01,0,IF(C29="So",IF(AND(I29="*",I28="*"),Q29,IF(I29="*",Q29-2+0.5,IF(I28="*",Q29+1.5,Q29))),0))</f>
        <v>0</v>
      </c>
      <c r="Y29" s="222">
        <f>IF(A29="F",IF(AND(I29="*",I27="*"),Q29,IF(I29="*",Q29-2+0.5,IF(I27="*",Q29+1.5,Q29))),0)</f>
        <v>0</v>
      </c>
    </row>
    <row r="30" spans="1:25" ht="18" customHeight="1" x14ac:dyDescent="0.25">
      <c r="A30" s="174"/>
      <c r="B30" s="213">
        <v>21</v>
      </c>
      <c r="C30" s="214" t="s">
        <v>17</v>
      </c>
      <c r="D30" s="268"/>
      <c r="E30" s="268"/>
      <c r="F30" s="268"/>
      <c r="G30" s="269"/>
      <c r="H30" s="268"/>
      <c r="I30" s="268"/>
      <c r="J30" s="270">
        <f t="shared" si="0"/>
        <v>0</v>
      </c>
      <c r="K30" s="270">
        <f t="shared" si="29"/>
        <v>0</v>
      </c>
      <c r="L30" s="271">
        <f t="shared" si="2"/>
        <v>0</v>
      </c>
      <c r="M30" s="151">
        <f t="shared" si="3"/>
        <v>0</v>
      </c>
      <c r="N30" s="346">
        <f t="shared" si="4"/>
        <v>0</v>
      </c>
      <c r="O30" s="346">
        <f t="shared" si="30"/>
        <v>0</v>
      </c>
      <c r="P30" s="346">
        <f t="shared" si="6"/>
        <v>0</v>
      </c>
      <c r="Q30" s="151">
        <f t="shared" si="7"/>
        <v>0</v>
      </c>
      <c r="R30" s="151">
        <f t="shared" si="8"/>
        <v>0</v>
      </c>
      <c r="S30" s="395"/>
      <c r="T30" s="430"/>
      <c r="U30" s="440"/>
      <c r="V30" s="221"/>
      <c r="W30" s="222">
        <f>IF(AND(A30="F",C31="So"),0,IF(AND(A31="F",C30="So"),0,IF(A30="F",IF(I30="*",1.5,0),IF(A31="F",IF(I30="*",0.5,0),IF(C30="So",IF(I30="*",1.5,0),IF(C31="So",IF(I30="*",0.5,0),IF(I30="*",2,0)))))))</f>
        <v>0</v>
      </c>
      <c r="X30" s="222">
        <f>IF(Y30&gt;0.01,0,IF(C30="So",IF(AND(I30="*",I29="*"),Q30,IF(I30="*",Q30-2+0.5,IF(I29="*",Q30+1.5,Q30))),0))</f>
        <v>0</v>
      </c>
      <c r="Y30" s="222">
        <f t="shared" ref="Y30" si="34">IF(A30="F",IF(AND(I30="*",I28="*"),Q30,IF(I30="*",Q30-2+0.5,IF(I28="*",Q30+1.5,Q30))),0)</f>
        <v>0</v>
      </c>
    </row>
    <row r="31" spans="1:25" ht="18" customHeight="1" x14ac:dyDescent="0.25">
      <c r="A31" s="174"/>
      <c r="B31" s="223">
        <v>22</v>
      </c>
      <c r="C31" s="224" t="s">
        <v>10</v>
      </c>
      <c r="D31" s="272"/>
      <c r="E31" s="272"/>
      <c r="F31" s="272"/>
      <c r="G31" s="273"/>
      <c r="H31" s="272"/>
      <c r="I31" s="272"/>
      <c r="J31" s="274">
        <f t="shared" si="0"/>
        <v>0</v>
      </c>
      <c r="K31" s="274">
        <f t="shared" si="29"/>
        <v>0</v>
      </c>
      <c r="L31" s="275">
        <f t="shared" si="2"/>
        <v>0</v>
      </c>
      <c r="M31" s="144">
        <f t="shared" si="3"/>
        <v>0</v>
      </c>
      <c r="N31" s="347">
        <f t="shared" si="4"/>
        <v>0</v>
      </c>
      <c r="O31" s="347">
        <f t="shared" si="30"/>
        <v>0</v>
      </c>
      <c r="P31" s="347">
        <f t="shared" si="6"/>
        <v>0</v>
      </c>
      <c r="Q31" s="144">
        <f t="shared" si="7"/>
        <v>0</v>
      </c>
      <c r="R31" s="144">
        <f t="shared" si="8"/>
        <v>0</v>
      </c>
      <c r="S31" s="396"/>
      <c r="T31" s="431"/>
      <c r="U31" s="441"/>
      <c r="V31" s="221"/>
      <c r="W31" s="222">
        <f>IF(AND(A31="F",C33="So"),0,IF(AND(A33="F",C31="So"),0,IF(A31="F",IF(I31="*",1.5,0),IF(A33="F",IF(I31="*",0.5,0),IF(C31="So",IF(I31="*",1.5,0),IF(C33="So",IF(I31="*",0.5,0),IF(I31="*",2,0)))))))</f>
        <v>0</v>
      </c>
      <c r="X31" s="222">
        <f t="shared" ref="X31" si="35">IF(Y31&gt;0.01,0,IF(C31="So",IF(AND(I31="*",I30="*"),Q31,IF(I31="*",Q31-2+0.5,IF(I30="*",Q31+1.5,Q31))),0))</f>
        <v>0</v>
      </c>
      <c r="Y31" s="222">
        <f>IF(A31="F",IF(AND(I31="*",I29="*"),Q31,IF(I31="*",Q31-2+0.5,IF(I29="*",Q31+1.5,Q31))),0)</f>
        <v>0</v>
      </c>
    </row>
    <row r="32" spans="1:25" ht="18" customHeight="1" x14ac:dyDescent="0.25">
      <c r="A32" s="174"/>
      <c r="B32" s="231"/>
      <c r="C32" s="512" t="s">
        <v>11</v>
      </c>
      <c r="D32" s="512"/>
      <c r="E32" s="512"/>
      <c r="F32" s="512"/>
      <c r="G32" s="512"/>
      <c r="H32" s="512"/>
      <c r="I32" s="397"/>
      <c r="J32" s="398"/>
      <c r="K32" s="398"/>
      <c r="L32" s="399"/>
      <c r="M32" s="154">
        <f>SUM(M25:M31)</f>
        <v>0</v>
      </c>
      <c r="N32" s="343">
        <f t="shared" ref="N32:R32" si="36">SUM(N25:N31)</f>
        <v>0</v>
      </c>
      <c r="O32" s="343">
        <f t="shared" si="36"/>
        <v>0</v>
      </c>
      <c r="P32" s="343">
        <f t="shared" si="36"/>
        <v>0</v>
      </c>
      <c r="Q32" s="154">
        <f t="shared" si="36"/>
        <v>0</v>
      </c>
      <c r="R32" s="154">
        <f t="shared" si="36"/>
        <v>0</v>
      </c>
      <c r="S32" s="400"/>
      <c r="T32" s="432"/>
      <c r="U32" s="442"/>
      <c r="V32" s="237"/>
      <c r="W32" s="222">
        <f t="shared" ref="W32" si="37">IF(AND(A32="F",C33="So"),0,IF(AND(A33="F",C32="So"),0,IF(A32="F",IF(I32="*",1.5,0),IF(A33="F",IF(I32="*",0.5,0),IF(C32="So",IF(I32="*",1.5,0),IF(C33="So",IF(I32="*",0.5,0),IF(I32="*",2,0)))))))</f>
        <v>0</v>
      </c>
      <c r="X32" s="222">
        <f>IF(Y32&gt;0.01,0,IF(C32="So",IF(AND(I32="*",I31="*"),Q32,IF(I32="*",Q32-2+0.5,IF(I31="*",Q32+1.5,Q32))),0))</f>
        <v>0</v>
      </c>
      <c r="Y32" s="222">
        <f>IF(A32="F",IF(AND(I32="*",I31="*"),Q32,IF(I32="*",Q32-2+0.5,IF(I31="*",Q32+1.5,Q32))),0)</f>
        <v>0</v>
      </c>
    </row>
    <row r="33" spans="1:25" ht="18" customHeight="1" x14ac:dyDescent="0.25">
      <c r="A33" s="174"/>
      <c r="B33" s="238">
        <v>23</v>
      </c>
      <c r="C33" s="239" t="s">
        <v>12</v>
      </c>
      <c r="D33" s="201"/>
      <c r="E33" s="201"/>
      <c r="F33" s="201"/>
      <c r="G33" s="279"/>
      <c r="H33" s="201"/>
      <c r="I33" s="201"/>
      <c r="J33" s="280">
        <f t="shared" ref="J33:J39" si="38">E33*24-D33*24</f>
        <v>0</v>
      </c>
      <c r="K33" s="280">
        <f>IF(J33&lt;6.01,J33,IF(J33&gt;9,J33-0.75,J33-0.5))</f>
        <v>0</v>
      </c>
      <c r="L33" s="281">
        <f t="shared" ref="L33:L39" si="39">IF(F33="*",2,0)</f>
        <v>0</v>
      </c>
      <c r="M33" s="150">
        <f t="shared" ref="M33:M39" si="40">L33+K33</f>
        <v>0</v>
      </c>
      <c r="N33" s="345">
        <f t="shared" ref="N33:N39" si="41">H33*24-G33*24</f>
        <v>0</v>
      </c>
      <c r="O33" s="345">
        <f>IF(N33&lt;6.01,N33,IF(N33&gt;9,N33-0.75,N33-0.5))</f>
        <v>0</v>
      </c>
      <c r="P33" s="345">
        <f t="shared" ref="P33:P39" si="42">IF(I33="*",2,0)</f>
        <v>0</v>
      </c>
      <c r="Q33" s="150">
        <f t="shared" ref="Q33:Q39" si="43">P33+O33</f>
        <v>0</v>
      </c>
      <c r="R33" s="150">
        <f t="shared" ref="R33:R39" si="44">(M33-Q33)*-1</f>
        <v>0</v>
      </c>
      <c r="S33" s="210"/>
      <c r="T33" s="434"/>
      <c r="U33" s="444"/>
      <c r="V33" s="260"/>
      <c r="W33" s="222">
        <f t="shared" ref="W33:W38" si="45">IF(AND(A33="F",C34="So"),0,IF(AND(A34="F",C33="So"),0,IF(A33="F",IF(I33="*",1.5,0),IF(A34="F",IF(I33="*",0.5,0),IF(C33="So",IF(I33="*",1.5,0),IF(C34="So",IF(I33="*",0.5,0),IF(I33="*",2,0)))))))</f>
        <v>0</v>
      </c>
      <c r="X33" s="222">
        <f>IF(Y33&gt;0.01,0,IF(C33="So",IF(AND(I33="*",I31="*"),Q33,IF(I33="*",Q33-2+0.5,IF(I31="*",Q33+1.5,Q33))),0))</f>
        <v>0</v>
      </c>
      <c r="Y33" s="222">
        <f>IF(A33="F",IF(AND(I33="*",I31="*"),Q33,IF(I33="*",Q33-2+0.5,IF(I31="*",Q33+1.5,Q33))),0)</f>
        <v>0</v>
      </c>
    </row>
    <row r="34" spans="1:25" ht="18" customHeight="1" x14ac:dyDescent="0.25">
      <c r="A34" s="174"/>
      <c r="B34" s="238">
        <v>24</v>
      </c>
      <c r="C34" s="239" t="s">
        <v>13</v>
      </c>
      <c r="D34" s="201"/>
      <c r="E34" s="201"/>
      <c r="F34" s="201"/>
      <c r="G34" s="279"/>
      <c r="H34" s="201"/>
      <c r="I34" s="201"/>
      <c r="J34" s="280">
        <f t="shared" si="38"/>
        <v>0</v>
      </c>
      <c r="K34" s="280">
        <f t="shared" ref="K34:K39" si="46">IF(J34&lt;6.01,J34,IF(J34&gt;9,J34-0.75,J34-0.5))</f>
        <v>0</v>
      </c>
      <c r="L34" s="281">
        <f t="shared" si="39"/>
        <v>0</v>
      </c>
      <c r="M34" s="150">
        <f t="shared" si="40"/>
        <v>0</v>
      </c>
      <c r="N34" s="345">
        <f t="shared" si="41"/>
        <v>0</v>
      </c>
      <c r="O34" s="345">
        <f t="shared" ref="O34:O39" si="47">IF(N34&lt;6.01,N34,IF(N34&gt;9,N34-0.75,N34-0.5))</f>
        <v>0</v>
      </c>
      <c r="P34" s="345">
        <f t="shared" si="42"/>
        <v>0</v>
      </c>
      <c r="Q34" s="150">
        <f t="shared" si="43"/>
        <v>0</v>
      </c>
      <c r="R34" s="150">
        <f t="shared" si="44"/>
        <v>0</v>
      </c>
      <c r="S34" s="210"/>
      <c r="T34" s="434"/>
      <c r="U34" s="444"/>
      <c r="V34" s="260"/>
      <c r="W34" s="222">
        <f t="shared" si="45"/>
        <v>0</v>
      </c>
      <c r="X34" s="222">
        <f t="shared" ref="X34:X40" si="48">IF(Y34&gt;0.01,0,IF(C34="So",IF(AND(I34="*",I33="*"),Q34,IF(I34="*",Q34-2+0.5,IF(I33="*",Q34+1.5,Q34))),0))</f>
        <v>0</v>
      </c>
      <c r="Y34" s="222">
        <f t="shared" ref="Y34:Y40" si="49">IF(A34="F",IF(AND(I34="*",I33="*"),Q34,IF(I34="*",Q34-2+0.5,IF(I33="*",Q34+1.5,Q34))),0)</f>
        <v>0</v>
      </c>
    </row>
    <row r="35" spans="1:25" ht="18" customHeight="1" x14ac:dyDescent="0.25">
      <c r="A35" s="174"/>
      <c r="B35" s="238">
        <v>25</v>
      </c>
      <c r="C35" s="239" t="s">
        <v>14</v>
      </c>
      <c r="D35" s="201"/>
      <c r="E35" s="201"/>
      <c r="F35" s="201"/>
      <c r="G35" s="279"/>
      <c r="H35" s="201"/>
      <c r="I35" s="201"/>
      <c r="J35" s="280">
        <f t="shared" si="38"/>
        <v>0</v>
      </c>
      <c r="K35" s="280">
        <f t="shared" si="46"/>
        <v>0</v>
      </c>
      <c r="L35" s="281">
        <f t="shared" si="39"/>
        <v>0</v>
      </c>
      <c r="M35" s="150">
        <f t="shared" si="40"/>
        <v>0</v>
      </c>
      <c r="N35" s="345">
        <f t="shared" si="41"/>
        <v>0</v>
      </c>
      <c r="O35" s="345">
        <f t="shared" si="47"/>
        <v>0</v>
      </c>
      <c r="P35" s="345">
        <f t="shared" si="42"/>
        <v>0</v>
      </c>
      <c r="Q35" s="150">
        <f t="shared" si="43"/>
        <v>0</v>
      </c>
      <c r="R35" s="150">
        <f t="shared" si="44"/>
        <v>0</v>
      </c>
      <c r="S35" s="210"/>
      <c r="T35" s="434"/>
      <c r="U35" s="444"/>
      <c r="V35" s="260"/>
      <c r="W35" s="222">
        <f t="shared" si="45"/>
        <v>0</v>
      </c>
      <c r="X35" s="222">
        <f t="shared" si="48"/>
        <v>0</v>
      </c>
      <c r="Y35" s="222">
        <f t="shared" si="49"/>
        <v>0</v>
      </c>
    </row>
    <row r="36" spans="1:25" ht="18" customHeight="1" x14ac:dyDescent="0.25">
      <c r="A36" s="174"/>
      <c r="B36" s="238">
        <v>26</v>
      </c>
      <c r="C36" s="239" t="s">
        <v>15</v>
      </c>
      <c r="D36" s="201"/>
      <c r="E36" s="201"/>
      <c r="F36" s="201"/>
      <c r="G36" s="279"/>
      <c r="H36" s="201"/>
      <c r="I36" s="201"/>
      <c r="J36" s="280">
        <f t="shared" si="38"/>
        <v>0</v>
      </c>
      <c r="K36" s="280">
        <f t="shared" si="46"/>
        <v>0</v>
      </c>
      <c r="L36" s="281">
        <f t="shared" si="39"/>
        <v>0</v>
      </c>
      <c r="M36" s="150">
        <f t="shared" si="40"/>
        <v>0</v>
      </c>
      <c r="N36" s="345">
        <f t="shared" si="41"/>
        <v>0</v>
      </c>
      <c r="O36" s="345">
        <f t="shared" si="47"/>
        <v>0</v>
      </c>
      <c r="P36" s="345">
        <f t="shared" si="42"/>
        <v>0</v>
      </c>
      <c r="Q36" s="150">
        <f t="shared" si="43"/>
        <v>0</v>
      </c>
      <c r="R36" s="150">
        <f t="shared" si="44"/>
        <v>0</v>
      </c>
      <c r="S36" s="210"/>
      <c r="T36" s="434"/>
      <c r="U36" s="444"/>
      <c r="V36" s="260"/>
      <c r="W36" s="222">
        <f t="shared" si="45"/>
        <v>0</v>
      </c>
      <c r="X36" s="222">
        <f t="shared" si="48"/>
        <v>0</v>
      </c>
      <c r="Y36" s="222">
        <f t="shared" si="49"/>
        <v>0</v>
      </c>
    </row>
    <row r="37" spans="1:25" ht="18" customHeight="1" x14ac:dyDescent="0.25">
      <c r="A37" s="174"/>
      <c r="B37" s="238">
        <v>27</v>
      </c>
      <c r="C37" s="239" t="s">
        <v>16</v>
      </c>
      <c r="D37" s="263"/>
      <c r="E37" s="263"/>
      <c r="F37" s="261"/>
      <c r="G37" s="262"/>
      <c r="H37" s="263"/>
      <c r="I37" s="241"/>
      <c r="J37" s="243">
        <f t="shared" si="38"/>
        <v>0</v>
      </c>
      <c r="K37" s="243">
        <f t="shared" si="46"/>
        <v>0</v>
      </c>
      <c r="L37" s="244">
        <f t="shared" si="39"/>
        <v>0</v>
      </c>
      <c r="M37" s="150">
        <f t="shared" si="40"/>
        <v>0</v>
      </c>
      <c r="N37" s="345">
        <f t="shared" si="41"/>
        <v>0</v>
      </c>
      <c r="O37" s="345">
        <f t="shared" si="47"/>
        <v>0</v>
      </c>
      <c r="P37" s="345">
        <f t="shared" si="42"/>
        <v>0</v>
      </c>
      <c r="Q37" s="150">
        <f t="shared" si="43"/>
        <v>0</v>
      </c>
      <c r="R37" s="150">
        <f t="shared" si="44"/>
        <v>0</v>
      </c>
      <c r="S37" s="210"/>
      <c r="T37" s="433"/>
      <c r="U37" s="443"/>
      <c r="V37" s="221"/>
      <c r="W37" s="222">
        <f t="shared" si="45"/>
        <v>0</v>
      </c>
      <c r="X37" s="222">
        <f t="shared" si="48"/>
        <v>0</v>
      </c>
      <c r="Y37" s="222">
        <f t="shared" si="49"/>
        <v>0</v>
      </c>
    </row>
    <row r="38" spans="1:25" ht="18" customHeight="1" x14ac:dyDescent="0.25">
      <c r="A38" s="174"/>
      <c r="B38" s="213">
        <v>28</v>
      </c>
      <c r="C38" s="214" t="s">
        <v>17</v>
      </c>
      <c r="D38" s="268"/>
      <c r="E38" s="268"/>
      <c r="F38" s="268"/>
      <c r="G38" s="269"/>
      <c r="H38" s="268"/>
      <c r="I38" s="268"/>
      <c r="J38" s="270">
        <f t="shared" si="38"/>
        <v>0</v>
      </c>
      <c r="K38" s="270">
        <f t="shared" si="46"/>
        <v>0</v>
      </c>
      <c r="L38" s="271">
        <f t="shared" si="39"/>
        <v>0</v>
      </c>
      <c r="M38" s="151">
        <f t="shared" si="40"/>
        <v>0</v>
      </c>
      <c r="N38" s="346">
        <f t="shared" si="41"/>
        <v>0</v>
      </c>
      <c r="O38" s="346">
        <f t="shared" si="47"/>
        <v>0</v>
      </c>
      <c r="P38" s="346">
        <f t="shared" si="42"/>
        <v>0</v>
      </c>
      <c r="Q38" s="151">
        <f t="shared" si="43"/>
        <v>0</v>
      </c>
      <c r="R38" s="151">
        <f t="shared" si="44"/>
        <v>0</v>
      </c>
      <c r="S38" s="395"/>
      <c r="T38" s="430"/>
      <c r="U38" s="440"/>
      <c r="V38" s="221"/>
      <c r="W38" s="222">
        <f t="shared" si="45"/>
        <v>0</v>
      </c>
      <c r="X38" s="222">
        <f t="shared" si="48"/>
        <v>0</v>
      </c>
      <c r="Y38" s="222">
        <f t="shared" si="49"/>
        <v>0</v>
      </c>
    </row>
    <row r="39" spans="1:25" ht="18" customHeight="1" x14ac:dyDescent="0.25">
      <c r="A39" s="174"/>
      <c r="B39" s="223">
        <v>29</v>
      </c>
      <c r="C39" s="224" t="s">
        <v>10</v>
      </c>
      <c r="D39" s="272"/>
      <c r="E39" s="272"/>
      <c r="F39" s="272"/>
      <c r="G39" s="273"/>
      <c r="H39" s="272"/>
      <c r="I39" s="272"/>
      <c r="J39" s="274">
        <f t="shared" si="38"/>
        <v>0</v>
      </c>
      <c r="K39" s="274">
        <f t="shared" si="46"/>
        <v>0</v>
      </c>
      <c r="L39" s="275">
        <f t="shared" si="39"/>
        <v>0</v>
      </c>
      <c r="M39" s="144">
        <f t="shared" si="40"/>
        <v>0</v>
      </c>
      <c r="N39" s="347">
        <f t="shared" si="41"/>
        <v>0</v>
      </c>
      <c r="O39" s="347">
        <f t="shared" si="47"/>
        <v>0</v>
      </c>
      <c r="P39" s="347">
        <f t="shared" si="42"/>
        <v>0</v>
      </c>
      <c r="Q39" s="144">
        <f t="shared" si="43"/>
        <v>0</v>
      </c>
      <c r="R39" s="144">
        <f t="shared" si="44"/>
        <v>0</v>
      </c>
      <c r="S39" s="396"/>
      <c r="T39" s="431"/>
      <c r="U39" s="441"/>
      <c r="V39" s="221"/>
      <c r="W39" s="222">
        <f>IF(AND(A39="F",C41="So"),0,IF(AND(A41="F",C39="So"),0,IF(A39="F",IF(I39="*",1.5,0),IF(A41="F",IF(I39="*",0.5,0),IF(C39="So",IF(I39="*",1.5,0),IF(C41="So",IF(I39="*",0.5,0),IF(I39="*",2,0)))))))</f>
        <v>0</v>
      </c>
      <c r="X39" s="222">
        <f t="shared" si="48"/>
        <v>0</v>
      </c>
      <c r="Y39" s="222">
        <f t="shared" si="49"/>
        <v>0</v>
      </c>
    </row>
    <row r="40" spans="1:25" ht="18" customHeight="1" x14ac:dyDescent="0.25">
      <c r="A40" s="174"/>
      <c r="B40" s="231"/>
      <c r="C40" s="512" t="s">
        <v>11</v>
      </c>
      <c r="D40" s="512"/>
      <c r="E40" s="512"/>
      <c r="F40" s="512"/>
      <c r="G40" s="512"/>
      <c r="H40" s="512"/>
      <c r="I40" s="397"/>
      <c r="J40" s="398"/>
      <c r="K40" s="398"/>
      <c r="L40" s="399"/>
      <c r="M40" s="154">
        <f>SUM(M33:M39)</f>
        <v>0</v>
      </c>
      <c r="N40" s="343">
        <f t="shared" ref="N40" si="50">SUM(N33:N39)</f>
        <v>0</v>
      </c>
      <c r="O40" s="343">
        <f t="shared" ref="O40" si="51">SUM(O33:O39)</f>
        <v>0</v>
      </c>
      <c r="P40" s="343">
        <f t="shared" ref="P40" si="52">SUM(P33:P39)</f>
        <v>0</v>
      </c>
      <c r="Q40" s="154">
        <f t="shared" ref="Q40" si="53">SUM(Q33:Q39)</f>
        <v>0</v>
      </c>
      <c r="R40" s="154">
        <f t="shared" ref="R40" si="54">SUM(R33:R39)</f>
        <v>0</v>
      </c>
      <c r="S40" s="400"/>
      <c r="T40" s="432"/>
      <c r="U40" s="442"/>
      <c r="V40" s="237"/>
      <c r="W40" s="222">
        <f t="shared" ref="W40" si="55">IF(AND(A40="F",C41="So"),0,IF(AND(A41="F",C40="So"),0,IF(A40="F",IF(I40="*",1.5,0),IF(A41="F",IF(I40="*",0.5,0),IF(C40="So",IF(I40="*",1.5,0),IF(C41="So",IF(I40="*",0.5,0),IF(I40="*",2,0)))))))</f>
        <v>0</v>
      </c>
      <c r="X40" s="222">
        <f t="shared" si="48"/>
        <v>0</v>
      </c>
      <c r="Y40" s="222">
        <f t="shared" si="49"/>
        <v>0</v>
      </c>
    </row>
    <row r="41" spans="1:25" ht="18" customHeight="1" thickBot="1" x14ac:dyDescent="0.3">
      <c r="A41" s="174"/>
      <c r="B41" s="238">
        <v>30</v>
      </c>
      <c r="C41" s="239" t="s">
        <v>12</v>
      </c>
      <c r="D41" s="201"/>
      <c r="E41" s="201"/>
      <c r="F41" s="201"/>
      <c r="G41" s="279"/>
      <c r="H41" s="201"/>
      <c r="I41" s="201"/>
      <c r="J41" s="280">
        <f t="shared" ref="J41" si="56">E41*24-D41*24</f>
        <v>0</v>
      </c>
      <c r="K41" s="280">
        <f>IF(J41&lt;6.01,J41,IF(J41&gt;9,J41-0.75,J41-0.5))</f>
        <v>0</v>
      </c>
      <c r="L41" s="281">
        <f t="shared" ref="L41" si="57">IF(F41="*",2,0)</f>
        <v>0</v>
      </c>
      <c r="M41" s="150">
        <f t="shared" ref="M41" si="58">L41+K41</f>
        <v>0</v>
      </c>
      <c r="N41" s="345">
        <f t="shared" ref="N41" si="59">H41*24-G41*24</f>
        <v>0</v>
      </c>
      <c r="O41" s="345">
        <f>IF(N41&lt;6.01,N41,IF(N41&gt;9,N41-0.75,N41-0.5))</f>
        <v>0</v>
      </c>
      <c r="P41" s="345">
        <f t="shared" ref="P41" si="60">IF(I41="*",2,0)</f>
        <v>0</v>
      </c>
      <c r="Q41" s="150">
        <f t="shared" ref="Q41" si="61">P41+O41</f>
        <v>0</v>
      </c>
      <c r="R41" s="150">
        <f t="shared" ref="R41" si="62">(M41-Q41)*-1</f>
        <v>0</v>
      </c>
      <c r="S41" s="210"/>
      <c r="T41" s="434"/>
      <c r="U41" s="459"/>
      <c r="V41" s="260"/>
      <c r="W41" s="222">
        <f>IF(AND(A41="F",C42="So"),0,IF(AND(A42="F",C41="So"),0,IF(A41="F",IF(I41="*",1.5,0),IF(A42="F",IF(I41="*",0.5,0),IF(C41="So",IF(I41="*",1.5,0),IF(C42="So",IF(I41="*",0.5,0),IF(I41="*",2,0)))))))</f>
        <v>0</v>
      </c>
      <c r="X41" s="222">
        <f>IF(Y41&gt;0.01,0,IF(C41="So",IF(AND(I41="*",I39="*"),Q41,IF(I41="*",Q41-2+0.5,IF(I39="*",Q41+1.5,Q41))),0))</f>
        <v>0</v>
      </c>
      <c r="Y41" s="222">
        <f>IF(A41="F",IF(AND(I41="*",I39="*"),Q41,IF(I41="*",Q41-2+0.5,IF(I39="*",Q41+1.5,Q41))),0)</f>
        <v>0</v>
      </c>
    </row>
    <row r="42" spans="1:25" ht="18" customHeight="1" thickBot="1" x14ac:dyDescent="0.3">
      <c r="B42" s="231"/>
      <c r="C42" s="497" t="s">
        <v>11</v>
      </c>
      <c r="D42" s="498"/>
      <c r="E42" s="498"/>
      <c r="F42" s="498"/>
      <c r="G42" s="498"/>
      <c r="H42" s="499"/>
      <c r="I42" s="397"/>
      <c r="J42" s="398"/>
      <c r="K42" s="398"/>
      <c r="L42" s="399"/>
      <c r="M42" s="154">
        <f t="shared" ref="M42:R42" si="63">SUM(M25:M29)</f>
        <v>0</v>
      </c>
      <c r="N42" s="154">
        <f t="shared" si="63"/>
        <v>0</v>
      </c>
      <c r="O42" s="154">
        <f t="shared" si="63"/>
        <v>0</v>
      </c>
      <c r="P42" s="154">
        <f t="shared" si="63"/>
        <v>0</v>
      </c>
      <c r="Q42" s="154">
        <f t="shared" si="63"/>
        <v>0</v>
      </c>
      <c r="R42" s="154">
        <f t="shared" si="63"/>
        <v>0</v>
      </c>
      <c r="S42" s="302"/>
      <c r="T42" s="437"/>
      <c r="U42" s="456">
        <f>SUM(U7:U41)</f>
        <v>0</v>
      </c>
      <c r="V42" s="303"/>
      <c r="W42" s="337">
        <f>SUM(W7:W41)</f>
        <v>0</v>
      </c>
      <c r="X42" s="337">
        <f>SUM(X7:X41)</f>
        <v>0</v>
      </c>
      <c r="Y42" s="337">
        <f>SUM(Y7:Y41)</f>
        <v>0</v>
      </c>
    </row>
    <row r="43" spans="1:25" ht="18" customHeight="1" x14ac:dyDescent="0.25">
      <c r="B43" s="304"/>
      <c r="C43" s="283"/>
      <c r="D43" s="305"/>
      <c r="E43" s="305"/>
      <c r="F43" s="305"/>
      <c r="G43" s="306"/>
      <c r="H43" s="307"/>
      <c r="I43" s="307"/>
      <c r="J43" s="308"/>
      <c r="K43" s="308"/>
      <c r="L43" s="309"/>
      <c r="M43" s="310"/>
      <c r="N43" s="308"/>
      <c r="O43" s="308"/>
      <c r="P43" s="309"/>
      <c r="Q43" s="311"/>
      <c r="R43" s="310"/>
      <c r="S43" s="312"/>
      <c r="T43" s="182"/>
      <c r="U43" s="182"/>
      <c r="V43" s="182"/>
    </row>
    <row r="44" spans="1:25" ht="18" customHeight="1" x14ac:dyDescent="0.25">
      <c r="B44" s="482" t="s">
        <v>18</v>
      </c>
      <c r="C44" s="483"/>
      <c r="D44" s="483"/>
      <c r="E44" s="483"/>
      <c r="F44" s="483"/>
      <c r="G44" s="483"/>
      <c r="H44" s="484"/>
      <c r="I44" s="313"/>
      <c r="J44" s="314"/>
      <c r="K44" s="314"/>
      <c r="L44" s="315"/>
      <c r="M44" s="316">
        <f>ROUND((Q2/5*G1)*4,0)/4</f>
        <v>168</v>
      </c>
      <c r="N44" s="178"/>
      <c r="O44" s="178"/>
      <c r="P44" s="179"/>
      <c r="Q44" s="164" t="s">
        <v>65</v>
      </c>
      <c r="R44" s="180"/>
      <c r="S44" s="317" t="s">
        <v>57</v>
      </c>
      <c r="T44" s="318"/>
      <c r="U44" s="428"/>
      <c r="V44" s="319"/>
    </row>
    <row r="45" spans="1:25" ht="18" customHeight="1" x14ac:dyDescent="0.25">
      <c r="B45" s="482" t="s">
        <v>19</v>
      </c>
      <c r="C45" s="483"/>
      <c r="D45" s="483"/>
      <c r="E45" s="483"/>
      <c r="F45" s="483"/>
      <c r="G45" s="483"/>
      <c r="H45" s="484"/>
      <c r="I45" s="313"/>
      <c r="J45" s="314"/>
      <c r="K45" s="314"/>
      <c r="L45" s="315"/>
      <c r="M45" s="316">
        <f>SUM(Q42,Q40,Q32,Q24,Q16)</f>
        <v>0</v>
      </c>
      <c r="N45" s="178"/>
      <c r="O45" s="178"/>
      <c r="P45" s="179"/>
      <c r="Q45" s="164" t="s">
        <v>65</v>
      </c>
      <c r="R45" s="180"/>
      <c r="S45" s="317" t="s">
        <v>58</v>
      </c>
      <c r="T45" s="318">
        <v>26</v>
      </c>
      <c r="U45" s="428"/>
      <c r="V45" s="319"/>
    </row>
    <row r="46" spans="1:25" ht="18" customHeight="1" x14ac:dyDescent="0.25">
      <c r="B46" s="471" t="s">
        <v>20</v>
      </c>
      <c r="C46" s="472"/>
      <c r="D46" s="472"/>
      <c r="E46" s="472"/>
      <c r="F46" s="472"/>
      <c r="G46" s="472"/>
      <c r="H46" s="473"/>
      <c r="I46" s="320"/>
      <c r="J46" s="321"/>
      <c r="K46" s="321"/>
      <c r="L46" s="322"/>
      <c r="M46" s="316"/>
      <c r="N46" s="178"/>
      <c r="O46" s="178"/>
      <c r="P46" s="179"/>
      <c r="Q46" s="180"/>
      <c r="R46" s="180"/>
      <c r="S46" s="317" t="s">
        <v>22</v>
      </c>
      <c r="T46" s="318">
        <v>0</v>
      </c>
      <c r="U46" s="428"/>
      <c r="V46" s="319"/>
    </row>
    <row r="47" spans="1:25" ht="18" customHeight="1" x14ac:dyDescent="0.25">
      <c r="B47" s="471" t="s">
        <v>21</v>
      </c>
      <c r="C47" s="472"/>
      <c r="D47" s="472"/>
      <c r="E47" s="472"/>
      <c r="F47" s="472"/>
      <c r="G47" s="472"/>
      <c r="H47" s="473"/>
      <c r="I47" s="320"/>
      <c r="J47" s="321"/>
      <c r="K47" s="321"/>
      <c r="L47" s="322"/>
      <c r="M47" s="316">
        <f>M45-M44</f>
        <v>-168</v>
      </c>
      <c r="N47" s="178"/>
      <c r="O47" s="178"/>
      <c r="P47" s="179"/>
      <c r="Q47" s="180"/>
      <c r="R47" s="180"/>
      <c r="S47" s="317" t="s">
        <v>24</v>
      </c>
      <c r="T47" s="318">
        <v>0</v>
      </c>
      <c r="U47" s="428"/>
      <c r="V47" s="319"/>
    </row>
    <row r="48" spans="1:25" ht="18" customHeight="1" x14ac:dyDescent="0.25">
      <c r="B48" s="471" t="s">
        <v>23</v>
      </c>
      <c r="C48" s="472"/>
      <c r="D48" s="472"/>
      <c r="E48" s="472"/>
      <c r="F48" s="472"/>
      <c r="G48" s="472"/>
      <c r="H48" s="473"/>
      <c r="I48" s="320"/>
      <c r="J48" s="321"/>
      <c r="K48" s="321"/>
      <c r="L48" s="322"/>
      <c r="M48" s="316">
        <f>M46+M47</f>
        <v>-168</v>
      </c>
      <c r="N48" s="178"/>
      <c r="O48" s="178"/>
      <c r="P48" s="179"/>
      <c r="Q48" s="180"/>
      <c r="R48" s="180"/>
      <c r="S48" s="317" t="s">
        <v>25</v>
      </c>
      <c r="T48" s="239">
        <f>T45+T44-T47</f>
        <v>26</v>
      </c>
      <c r="U48" s="390"/>
      <c r="V48" s="174"/>
    </row>
    <row r="49" spans="2:22" ht="18" customHeight="1" x14ac:dyDescent="0.25">
      <c r="B49" s="323"/>
      <c r="C49" s="174"/>
      <c r="D49" s="181"/>
      <c r="E49" s="181"/>
      <c r="F49" s="181"/>
      <c r="G49" s="191"/>
      <c r="H49" s="174"/>
      <c r="I49" s="174"/>
      <c r="J49" s="178"/>
      <c r="K49" s="178"/>
      <c r="L49" s="179"/>
      <c r="M49" s="180"/>
      <c r="N49" s="178"/>
      <c r="O49" s="178"/>
      <c r="P49" s="179"/>
      <c r="Q49" s="180"/>
      <c r="R49" s="180"/>
      <c r="S49" s="182"/>
      <c r="T49" s="174"/>
      <c r="U49" s="174"/>
      <c r="V49" s="174"/>
    </row>
    <row r="50" spans="2:22" ht="18" customHeight="1" x14ac:dyDescent="0.25">
      <c r="B50" s="464" t="s">
        <v>91</v>
      </c>
      <c r="C50" s="464"/>
      <c r="D50" s="464"/>
      <c r="E50" s="464"/>
      <c r="F50" s="464"/>
      <c r="G50" s="464"/>
      <c r="H50" s="464"/>
      <c r="I50" s="406"/>
      <c r="J50" s="407"/>
      <c r="K50" s="407"/>
      <c r="L50" s="408"/>
      <c r="M50" s="409">
        <f>U42</f>
        <v>0</v>
      </c>
      <c r="N50" s="324"/>
      <c r="O50" s="324"/>
      <c r="P50" s="325"/>
      <c r="Q50" s="327"/>
      <c r="R50" s="326"/>
      <c r="S50" s="511"/>
      <c r="T50" s="511"/>
      <c r="U50" s="328"/>
      <c r="V50" s="319"/>
    </row>
    <row r="51" spans="2:22" ht="18" customHeight="1" x14ac:dyDescent="0.25">
      <c r="B51" s="182"/>
      <c r="C51" s="182"/>
      <c r="D51" s="182"/>
      <c r="E51" s="182"/>
      <c r="F51" s="182"/>
      <c r="G51" s="329"/>
      <c r="H51" s="182"/>
      <c r="I51" s="182"/>
      <c r="J51" s="330"/>
      <c r="K51" s="330"/>
      <c r="L51" s="331"/>
      <c r="M51" s="193"/>
      <c r="N51" s="330"/>
      <c r="O51" s="330"/>
      <c r="P51" s="331"/>
      <c r="Q51" s="193"/>
      <c r="R51" s="193"/>
      <c r="S51" s="182" t="s">
        <v>60</v>
      </c>
      <c r="T51" s="182"/>
      <c r="U51" s="182"/>
      <c r="V51" s="182"/>
    </row>
    <row r="52" spans="2:22" ht="18" customHeight="1" x14ac:dyDescent="0.25">
      <c r="S52" s="336"/>
    </row>
  </sheetData>
  <sheetProtection algorithmName="SHA-512" hashValue="W+b5dyURCyJjGxKCvx2viw7lQmzEqyqXpBo3tX3+30DskydjNN4AtCNolIQxhQ3HilUX+w3LKuMELpPOLQBdmg==" saltValue="ZTx8JMGn8RhvBdXydxneJQ==" spinCount="100000" sheet="1" objects="1" scenarios="1"/>
  <protectedRanges>
    <protectedRange sqref="U7:U41" name="Bereich4"/>
    <protectedRange algorithmName="SHA-512" hashValue="X3Xm64b4be5pug3O4vjckIHj3Kar+w0vrr3OjtxVTvTRQHcX5Jmdi0iAnUvD+WMN4y3t/RKQHVIgQDesSiL2ug==" saltValue="xbxa0NqRbsLr5n+cYaI1jA==" spinCount="100000" sqref="M46" name="Bereich2_1"/>
    <protectedRange algorithmName="SHA-512" hashValue="txP625vL2mv2jQ5+INdA6L1oceV3Ds+BfXH6qSsjWdrjtzYFhmINnsKLd6sIRj84+Onqz5LZSs6PGZZ+dQemPQ==" saltValue="a8gsHyEzEsMWf7xxi35D6A==" spinCount="100000" sqref="C7:I42" name="Bereich1_2_1_1_1"/>
    <protectedRange algorithmName="SHA-512" hashValue="X3Xm64b4be5pug3O4vjckIHj3Kar+w0vrr3OjtxVTvTRQHcX5Jmdi0iAnUvD+WMN4y3t/RKQHVIgQDesSiL2ug==" saltValue="xbxa0NqRbsLr5n+cYaI1jA==" spinCount="100000" sqref="E2:V3 T44:V47 S7:S42" name="Bereich2_2_1_1_1"/>
  </protectedRanges>
  <mergeCells count="30">
    <mergeCell ref="B48:H48"/>
    <mergeCell ref="S50:T50"/>
    <mergeCell ref="C40:H40"/>
    <mergeCell ref="C32:H32"/>
    <mergeCell ref="C42:H42"/>
    <mergeCell ref="B44:H44"/>
    <mergeCell ref="B45:H45"/>
    <mergeCell ref="B46:H46"/>
    <mergeCell ref="B47:H47"/>
    <mergeCell ref="B50:H50"/>
    <mergeCell ref="R5:R6"/>
    <mergeCell ref="S5:S6"/>
    <mergeCell ref="W5:Y5"/>
    <mergeCell ref="C8:H8"/>
    <mergeCell ref="C16:H16"/>
    <mergeCell ref="M5:M6"/>
    <mergeCell ref="Q5:Q6"/>
    <mergeCell ref="C24:H24"/>
    <mergeCell ref="B5:B6"/>
    <mergeCell ref="C5:C6"/>
    <mergeCell ref="D5:E5"/>
    <mergeCell ref="G5:H5"/>
    <mergeCell ref="B2:D2"/>
    <mergeCell ref="E2:G2"/>
    <mergeCell ref="I2:M2"/>
    <mergeCell ref="N2:P2"/>
    <mergeCell ref="B3:D3"/>
    <mergeCell ref="E3:G3"/>
    <mergeCell ref="I3:M3"/>
    <mergeCell ref="N3:P3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B63B8-6242-4D4F-BF79-706D143670EE}">
  <dimension ref="A1:Y52"/>
  <sheetViews>
    <sheetView topLeftCell="A13" workbookViewId="0">
      <selection activeCell="Y41" sqref="Y41"/>
    </sheetView>
  </sheetViews>
  <sheetFormatPr baseColWidth="10" defaultColWidth="11.42578125" defaultRowHeight="18" customHeight="1" x14ac:dyDescent="0.25"/>
  <cols>
    <col min="1" max="1" width="3.140625" customWidth="1"/>
    <col min="2" max="2" width="3.7109375" bestFit="1" customWidth="1"/>
    <col min="3" max="3" width="4.28515625" customWidth="1"/>
    <col min="4" max="4" width="6.28515625" customWidth="1"/>
    <col min="5" max="5" width="7.5703125" customWidth="1"/>
    <col min="6" max="6" width="6.42578125" customWidth="1"/>
    <col min="7" max="7" width="7" style="332" customWidth="1"/>
    <col min="8" max="8" width="7.28515625" customWidth="1"/>
    <col min="9" max="9" width="5.5703125" bestFit="1" customWidth="1"/>
    <col min="10" max="10" width="7.85546875" style="333" hidden="1" customWidth="1"/>
    <col min="11" max="11" width="5.28515625" style="333" hidden="1" customWidth="1"/>
    <col min="12" max="12" width="5.28515625" style="334" hidden="1" customWidth="1"/>
    <col min="13" max="13" width="8" style="335" customWidth="1"/>
    <col min="14" max="15" width="5.42578125" style="333" hidden="1" customWidth="1"/>
    <col min="16" max="16" width="6.42578125" style="334" hidden="1" customWidth="1"/>
    <col min="17" max="17" width="8.42578125" style="335" bestFit="1" customWidth="1"/>
    <col min="18" max="18" width="6.42578125" style="335" bestFit="1" customWidth="1"/>
    <col min="19" max="19" width="28.5703125" customWidth="1"/>
    <col min="20" max="20" width="10.42578125" bestFit="1" customWidth="1"/>
    <col min="21" max="21" width="5.28515625" customWidth="1"/>
    <col min="22" max="22" width="2.140625" customWidth="1"/>
    <col min="23" max="25" width="5.7109375" customWidth="1"/>
  </cols>
  <sheetData>
    <row r="1" spans="1:25" ht="18" customHeight="1" x14ac:dyDescent="0.3">
      <c r="A1" s="172" t="s">
        <v>86</v>
      </c>
      <c r="B1" s="173"/>
      <c r="C1" s="174"/>
      <c r="D1" s="181"/>
      <c r="E1" s="181"/>
      <c r="F1" s="181"/>
      <c r="G1" s="176">
        <v>22</v>
      </c>
      <c r="H1" s="177" t="s">
        <v>72</v>
      </c>
      <c r="I1" s="174"/>
      <c r="J1" s="178"/>
      <c r="K1" s="178"/>
      <c r="L1" s="179"/>
      <c r="M1" s="180"/>
      <c r="N1" s="178"/>
      <c r="O1" s="178"/>
      <c r="P1" s="179"/>
      <c r="Q1" s="180"/>
      <c r="R1" s="180"/>
      <c r="S1" s="174"/>
      <c r="T1" s="174"/>
      <c r="U1" s="174"/>
      <c r="V1" s="174"/>
    </row>
    <row r="2" spans="1:25" ht="18" customHeight="1" x14ac:dyDescent="0.25">
      <c r="A2" s="174"/>
      <c r="B2" s="493" t="s">
        <v>69</v>
      </c>
      <c r="C2" s="493"/>
      <c r="D2" s="493"/>
      <c r="E2" s="494"/>
      <c r="F2" s="494"/>
      <c r="G2" s="494"/>
      <c r="H2" s="182"/>
      <c r="I2" s="495" t="s">
        <v>71</v>
      </c>
      <c r="J2" s="495"/>
      <c r="K2" s="495"/>
      <c r="L2" s="495"/>
      <c r="M2" s="495"/>
      <c r="N2" s="496" t="s">
        <v>67</v>
      </c>
      <c r="O2" s="496"/>
      <c r="P2" s="496"/>
      <c r="Q2" s="183">
        <v>40</v>
      </c>
      <c r="R2" s="184"/>
      <c r="S2" s="185" t="s">
        <v>68</v>
      </c>
      <c r="T2" s="186"/>
      <c r="U2" s="426"/>
      <c r="V2" s="187"/>
      <c r="W2" s="188"/>
      <c r="X2" s="188"/>
    </row>
    <row r="3" spans="1:25" ht="18" customHeight="1" x14ac:dyDescent="0.25">
      <c r="A3" s="177"/>
      <c r="B3" s="493" t="s">
        <v>70</v>
      </c>
      <c r="C3" s="493"/>
      <c r="D3" s="493"/>
      <c r="E3" s="494"/>
      <c r="F3" s="494"/>
      <c r="G3" s="494"/>
      <c r="H3" s="182"/>
      <c r="I3" s="495" t="s">
        <v>73</v>
      </c>
      <c r="J3" s="495"/>
      <c r="K3" s="495"/>
      <c r="L3" s="495"/>
      <c r="M3" s="495"/>
      <c r="N3" s="496" t="s">
        <v>66</v>
      </c>
      <c r="O3" s="496"/>
      <c r="P3" s="496"/>
      <c r="Q3" s="189"/>
      <c r="R3" s="184"/>
      <c r="S3" s="181"/>
      <c r="T3" s="181"/>
      <c r="U3" s="181"/>
      <c r="V3" s="181"/>
      <c r="W3" s="190"/>
      <c r="X3" s="190"/>
      <c r="Y3" s="190"/>
    </row>
    <row r="4" spans="1:25" ht="9.75" customHeight="1" thickBot="1" x14ac:dyDescent="0.3">
      <c r="A4" s="174"/>
      <c r="B4" s="181"/>
      <c r="C4" s="181"/>
      <c r="D4" s="181"/>
      <c r="E4" s="181"/>
      <c r="F4" s="181"/>
      <c r="G4" s="191"/>
      <c r="H4" s="182"/>
      <c r="I4" s="182"/>
      <c r="J4" s="192"/>
      <c r="K4" s="192"/>
      <c r="L4" s="192"/>
      <c r="M4" s="193"/>
      <c r="N4" s="194"/>
      <c r="O4" s="194"/>
      <c r="P4" s="194"/>
      <c r="Q4" s="193"/>
      <c r="R4" s="184"/>
      <c r="S4" s="181"/>
      <c r="T4" s="195"/>
      <c r="U4" s="427"/>
      <c r="V4" s="181"/>
    </row>
    <row r="5" spans="1:25" ht="32.25" customHeight="1" x14ac:dyDescent="0.25">
      <c r="A5" s="196"/>
      <c r="B5" s="500" t="s">
        <v>2</v>
      </c>
      <c r="C5" s="502" t="s">
        <v>3</v>
      </c>
      <c r="D5" s="504" t="s">
        <v>4</v>
      </c>
      <c r="E5" s="505"/>
      <c r="F5" s="198" t="s">
        <v>63</v>
      </c>
      <c r="G5" s="506" t="s">
        <v>5</v>
      </c>
      <c r="H5" s="507"/>
      <c r="I5" s="198" t="s">
        <v>63</v>
      </c>
      <c r="J5" s="199"/>
      <c r="K5" s="199"/>
      <c r="L5" s="200" t="s">
        <v>64</v>
      </c>
      <c r="M5" s="508" t="s">
        <v>6</v>
      </c>
      <c r="N5" s="199"/>
      <c r="O5" s="199"/>
      <c r="P5" s="200" t="s">
        <v>64</v>
      </c>
      <c r="Q5" s="508" t="s">
        <v>7</v>
      </c>
      <c r="R5" s="508" t="s">
        <v>8</v>
      </c>
      <c r="S5" s="504" t="s">
        <v>0</v>
      </c>
      <c r="T5" s="429" t="s">
        <v>1</v>
      </c>
      <c r="U5" s="438" t="s">
        <v>90</v>
      </c>
      <c r="V5" s="181"/>
      <c r="W5" s="488" t="s">
        <v>74</v>
      </c>
      <c r="X5" s="488"/>
      <c r="Y5" s="488"/>
    </row>
    <row r="6" spans="1:25" ht="25.5" x14ac:dyDescent="0.25">
      <c r="A6" s="202"/>
      <c r="B6" s="501"/>
      <c r="C6" s="503"/>
      <c r="D6" s="204" t="s">
        <v>61</v>
      </c>
      <c r="E6" s="205" t="s">
        <v>62</v>
      </c>
      <c r="F6" s="206"/>
      <c r="G6" s="207" t="s">
        <v>61</v>
      </c>
      <c r="H6" s="203" t="s">
        <v>62</v>
      </c>
      <c r="I6" s="206"/>
      <c r="J6" s="208"/>
      <c r="K6" s="208"/>
      <c r="L6" s="209"/>
      <c r="M6" s="509"/>
      <c r="N6" s="208"/>
      <c r="O6" s="208"/>
      <c r="P6" s="209"/>
      <c r="Q6" s="509"/>
      <c r="R6" s="509"/>
      <c r="S6" s="510"/>
      <c r="T6" s="266" t="s">
        <v>9</v>
      </c>
      <c r="U6" s="439"/>
      <c r="V6" s="211"/>
      <c r="W6" s="212" t="s">
        <v>75</v>
      </c>
      <c r="X6" s="212" t="s">
        <v>76</v>
      </c>
      <c r="Y6" s="212" t="s">
        <v>77</v>
      </c>
    </row>
    <row r="7" spans="1:25" ht="18" customHeight="1" x14ac:dyDescent="0.25">
      <c r="A7" s="390"/>
      <c r="B7" s="238">
        <v>1</v>
      </c>
      <c r="C7" s="239" t="s">
        <v>13</v>
      </c>
      <c r="D7" s="240"/>
      <c r="E7" s="240"/>
      <c r="F7" s="241"/>
      <c r="G7" s="242"/>
      <c r="H7" s="240"/>
      <c r="I7" s="241"/>
      <c r="J7" s="243">
        <f t="shared" ref="J7:J12" si="0">E7*24-D7*24</f>
        <v>0</v>
      </c>
      <c r="K7" s="243">
        <f t="shared" ref="K7:K12" si="1">IF(J7&lt;6.01,J7,IF(J7&gt;9,J7-0.75,J7-0.5))</f>
        <v>0</v>
      </c>
      <c r="L7" s="244">
        <f t="shared" ref="L7:L12" si="2">IF(F7="*",2,0)</f>
        <v>0</v>
      </c>
      <c r="M7" s="150">
        <f t="shared" ref="M7:M12" si="3">L7+K7</f>
        <v>0</v>
      </c>
      <c r="N7" s="345">
        <f t="shared" ref="N7:N12" si="4">H7*24-G7*24</f>
        <v>0</v>
      </c>
      <c r="O7" s="345">
        <f t="shared" ref="O7:O12" si="5">IF(N7&lt;6.01,N7,IF(N7&gt;9,N7-0.75,N7-0.5))</f>
        <v>0</v>
      </c>
      <c r="P7" s="345">
        <f t="shared" ref="P7:P12" si="6">IF(I7="*",2,0)</f>
        <v>0</v>
      </c>
      <c r="Q7" s="150">
        <f t="shared" ref="Q7:Q12" si="7">P7+O7</f>
        <v>0</v>
      </c>
      <c r="R7" s="150">
        <f t="shared" ref="R7:R12" si="8">(M7-Q7)*-1</f>
        <v>0</v>
      </c>
      <c r="S7" s="210"/>
      <c r="T7" s="433"/>
      <c r="U7" s="443"/>
      <c r="V7" s="221"/>
      <c r="W7" s="222">
        <f t="shared" ref="W7:W21" si="9">IF(AND(A7="F",C8="So"),0,IF(AND(A8="F",C7="So"),0,IF(A7="F",IF(I7="*",1.5,0),IF(A8="F",IF(I7="*",0.5,0),IF(C7="So",IF(I7="*",1.5,0),IF(C8="So",IF(I7="*",0.5,0),IF(I7="*",2,0)))))))</f>
        <v>0</v>
      </c>
      <c r="X7" s="222">
        <f>IF(Y7&gt;0.01,0,IF(C7="So",IF(AND(I7="*",#REF!="*"),Q7,IF(I7="*",Q7-2+0.5,IF(#REF!="*",Q7+1.5,Q7))),0))</f>
        <v>0</v>
      </c>
      <c r="Y7" s="222">
        <f>IF(A7="F",IF(AND(I7="*",#REF!="*"),Q7,IF(I7="*",Q7-2+0.5,IF(#REF!="*",Q7+1.5,Q7))),0)</f>
        <v>0</v>
      </c>
    </row>
    <row r="8" spans="1:25" s="188" customFormat="1" ht="18" customHeight="1" x14ac:dyDescent="0.25">
      <c r="A8" s="392"/>
      <c r="B8" s="238">
        <v>2</v>
      </c>
      <c r="C8" s="239" t="s">
        <v>14</v>
      </c>
      <c r="D8" s="261"/>
      <c r="E8" s="261"/>
      <c r="F8" s="261"/>
      <c r="G8" s="262"/>
      <c r="H8" s="261"/>
      <c r="I8" s="261"/>
      <c r="J8" s="264">
        <f t="shared" si="0"/>
        <v>0</v>
      </c>
      <c r="K8" s="264">
        <f t="shared" si="1"/>
        <v>0</v>
      </c>
      <c r="L8" s="265">
        <f t="shared" si="2"/>
        <v>0</v>
      </c>
      <c r="M8" s="150">
        <f t="shared" si="3"/>
        <v>0</v>
      </c>
      <c r="N8" s="345">
        <f t="shared" si="4"/>
        <v>0</v>
      </c>
      <c r="O8" s="345">
        <f t="shared" si="5"/>
        <v>0</v>
      </c>
      <c r="P8" s="345">
        <f t="shared" si="6"/>
        <v>0</v>
      </c>
      <c r="Q8" s="150">
        <f t="shared" si="7"/>
        <v>0</v>
      </c>
      <c r="R8" s="150">
        <f t="shared" si="8"/>
        <v>0</v>
      </c>
      <c r="S8" s="210"/>
      <c r="T8" s="433"/>
      <c r="U8" s="443"/>
      <c r="V8" s="221"/>
      <c r="W8" s="222">
        <f t="shared" si="9"/>
        <v>0</v>
      </c>
      <c r="X8" s="222">
        <f t="shared" ref="X8:X11" si="10">IF(Y8&gt;0.01,0,IF(C8="So",IF(AND(I8="*",I7="*"),Q8,IF(I8="*",Q8-2+0.5,IF(I7="*",Q8+1.5,Q8))),0))</f>
        <v>0</v>
      </c>
      <c r="Y8" s="222">
        <f>IF(A8="F",IF(AND(I8="*",I7="*"),Q8,IF(I8="*",Q8-2+0.5,IF(I7="*",Q8+1.5,Q8))),0)</f>
        <v>0</v>
      </c>
    </row>
    <row r="9" spans="1:25" ht="18" customHeight="1" x14ac:dyDescent="0.25">
      <c r="A9" s="390"/>
      <c r="B9" s="238">
        <v>3</v>
      </c>
      <c r="C9" s="239" t="s">
        <v>15</v>
      </c>
      <c r="D9" s="261"/>
      <c r="E9" s="261"/>
      <c r="F9" s="261"/>
      <c r="G9" s="262"/>
      <c r="H9" s="261"/>
      <c r="I9" s="261"/>
      <c r="J9" s="264">
        <f t="shared" si="0"/>
        <v>0</v>
      </c>
      <c r="K9" s="264">
        <f t="shared" si="1"/>
        <v>0</v>
      </c>
      <c r="L9" s="265">
        <f t="shared" si="2"/>
        <v>0</v>
      </c>
      <c r="M9" s="150">
        <f t="shared" si="3"/>
        <v>0</v>
      </c>
      <c r="N9" s="345">
        <f t="shared" si="4"/>
        <v>0</v>
      </c>
      <c r="O9" s="345">
        <f t="shared" si="5"/>
        <v>0</v>
      </c>
      <c r="P9" s="345">
        <f t="shared" si="6"/>
        <v>0</v>
      </c>
      <c r="Q9" s="150">
        <f t="shared" si="7"/>
        <v>0</v>
      </c>
      <c r="R9" s="150">
        <f t="shared" si="8"/>
        <v>0</v>
      </c>
      <c r="S9" s="210"/>
      <c r="T9" s="435"/>
      <c r="U9" s="445"/>
      <c r="V9" s="283"/>
      <c r="W9" s="222">
        <f t="shared" si="9"/>
        <v>0</v>
      </c>
      <c r="X9" s="222">
        <f t="shared" si="10"/>
        <v>0</v>
      </c>
      <c r="Y9" s="222">
        <f t="shared" ref="Y9" si="11">IF(A9="F",IF(AND(I9="*",I8="*"),Q9,IF(I9="*",Q9-2+0.5,IF(I8="*",Q9+1.5,Q9))),0)</f>
        <v>0</v>
      </c>
    </row>
    <row r="10" spans="1:25" ht="18" customHeight="1" x14ac:dyDescent="0.25">
      <c r="A10" s="390"/>
      <c r="B10" s="238">
        <v>4</v>
      </c>
      <c r="C10" s="239" t="s">
        <v>16</v>
      </c>
      <c r="D10" s="263"/>
      <c r="E10" s="263"/>
      <c r="F10" s="261"/>
      <c r="G10" s="262"/>
      <c r="H10" s="263"/>
      <c r="I10" s="241"/>
      <c r="J10" s="243">
        <f t="shared" si="0"/>
        <v>0</v>
      </c>
      <c r="K10" s="243">
        <f t="shared" si="1"/>
        <v>0</v>
      </c>
      <c r="L10" s="244">
        <f t="shared" si="2"/>
        <v>0</v>
      </c>
      <c r="M10" s="150">
        <f t="shared" si="3"/>
        <v>0</v>
      </c>
      <c r="N10" s="345">
        <f t="shared" si="4"/>
        <v>0</v>
      </c>
      <c r="O10" s="345">
        <f t="shared" si="5"/>
        <v>0</v>
      </c>
      <c r="P10" s="345">
        <f t="shared" si="6"/>
        <v>0</v>
      </c>
      <c r="Q10" s="150">
        <f t="shared" si="7"/>
        <v>0</v>
      </c>
      <c r="R10" s="150">
        <f t="shared" si="8"/>
        <v>0</v>
      </c>
      <c r="S10" s="210"/>
      <c r="T10" s="433"/>
      <c r="U10" s="443"/>
      <c r="V10" s="221"/>
      <c r="W10" s="222">
        <f t="shared" si="9"/>
        <v>0</v>
      </c>
      <c r="X10" s="222">
        <f>IF(Y10&gt;0.01,0,IF(C10="So",IF(AND(I10="*",I9="*"),Q10,IF(I10="*",Q10-2+0.5,IF(I9="*",Q10+1.5,Q10))),0))</f>
        <v>0</v>
      </c>
      <c r="Y10" s="222">
        <f>IF(A10="F",IF(AND(I10="*",I9="*"),Q10,IF(I10="*",Q10-2+0.5,IF(I9="*",Q10+1.5,Q10))),0)</f>
        <v>0</v>
      </c>
    </row>
    <row r="11" spans="1:25" ht="18" customHeight="1" x14ac:dyDescent="0.25">
      <c r="A11" s="390"/>
      <c r="B11" s="213">
        <v>5</v>
      </c>
      <c r="C11" s="214" t="s">
        <v>17</v>
      </c>
      <c r="D11" s="268"/>
      <c r="E11" s="268"/>
      <c r="F11" s="268"/>
      <c r="G11" s="269"/>
      <c r="H11" s="268"/>
      <c r="I11" s="268"/>
      <c r="J11" s="270">
        <f t="shared" si="0"/>
        <v>0</v>
      </c>
      <c r="K11" s="270">
        <f t="shared" si="1"/>
        <v>0</v>
      </c>
      <c r="L11" s="271">
        <f t="shared" si="2"/>
        <v>0</v>
      </c>
      <c r="M11" s="151">
        <f t="shared" si="3"/>
        <v>0</v>
      </c>
      <c r="N11" s="346">
        <f t="shared" si="4"/>
        <v>0</v>
      </c>
      <c r="O11" s="346">
        <f t="shared" si="5"/>
        <v>0</v>
      </c>
      <c r="P11" s="346">
        <f t="shared" si="6"/>
        <v>0</v>
      </c>
      <c r="Q11" s="151">
        <f t="shared" si="7"/>
        <v>0</v>
      </c>
      <c r="R11" s="151">
        <f t="shared" si="8"/>
        <v>0</v>
      </c>
      <c r="S11" s="395"/>
      <c r="T11" s="430"/>
      <c r="U11" s="440"/>
      <c r="V11" s="221"/>
      <c r="W11" s="222">
        <f t="shared" si="9"/>
        <v>0</v>
      </c>
      <c r="X11" s="222">
        <f t="shared" si="10"/>
        <v>0</v>
      </c>
      <c r="Y11" s="222">
        <f>IF(A11="F",IF(AND(I11="*",I10="*"),Q11,IF(I11="*",Q11-2+0.5,IF(I10="*",Q11+1.5,Q11))),0)</f>
        <v>0</v>
      </c>
    </row>
    <row r="12" spans="1:25" ht="18" customHeight="1" x14ac:dyDescent="0.25">
      <c r="A12" s="390"/>
      <c r="B12" s="223">
        <v>6</v>
      </c>
      <c r="C12" s="224" t="s">
        <v>10</v>
      </c>
      <c r="D12" s="272"/>
      <c r="E12" s="272"/>
      <c r="F12" s="272"/>
      <c r="G12" s="273"/>
      <c r="H12" s="272"/>
      <c r="I12" s="272"/>
      <c r="J12" s="274">
        <f t="shared" si="0"/>
        <v>0</v>
      </c>
      <c r="K12" s="274">
        <f t="shared" si="1"/>
        <v>0</v>
      </c>
      <c r="L12" s="275">
        <f t="shared" si="2"/>
        <v>0</v>
      </c>
      <c r="M12" s="144">
        <f t="shared" si="3"/>
        <v>0</v>
      </c>
      <c r="N12" s="347">
        <f t="shared" si="4"/>
        <v>0</v>
      </c>
      <c r="O12" s="347">
        <f t="shared" si="5"/>
        <v>0</v>
      </c>
      <c r="P12" s="347">
        <f t="shared" si="6"/>
        <v>0</v>
      </c>
      <c r="Q12" s="144">
        <f t="shared" si="7"/>
        <v>0</v>
      </c>
      <c r="R12" s="144">
        <f t="shared" si="8"/>
        <v>0</v>
      </c>
      <c r="S12" s="396"/>
      <c r="T12" s="431"/>
      <c r="U12" s="441"/>
      <c r="V12" s="221"/>
      <c r="W12" s="222">
        <f>IF(AND(A12="F",C14="So"),0,IF(AND(A14="F",C12="So"),0,IF(A12="F",IF(I12="*",1.5,0),IF(A14="F",IF(I12="*",0.5,0),IF(C12="So",IF(I12="*",1.5,0),IF(C14="So",IF(I12="*",0.5,0),IF(I12="*",2,0)))))))</f>
        <v>0</v>
      </c>
      <c r="X12" s="222">
        <f>IF(Y12&gt;0.01,0,IF(C12="So",IF(AND(I12="*",I11="*"),Q12,IF(I12="*",Q12-2+0.5,IF(I11="*",Q12+1.5,Q12))),0))</f>
        <v>0</v>
      </c>
      <c r="Y12" s="222">
        <f>IF(A12="F",IF(AND(I12="*",I11="*"),Q12,IF(I12="*",Q12-2+0.5,IF(I11="*",Q12+1.5,Q12))),0)</f>
        <v>0</v>
      </c>
    </row>
    <row r="13" spans="1:25" ht="18" customHeight="1" x14ac:dyDescent="0.25">
      <c r="A13" s="390"/>
      <c r="B13" s="231"/>
      <c r="C13" s="512" t="s">
        <v>11</v>
      </c>
      <c r="D13" s="512"/>
      <c r="E13" s="512"/>
      <c r="F13" s="512"/>
      <c r="G13" s="512"/>
      <c r="H13" s="512"/>
      <c r="I13" s="397"/>
      <c r="J13" s="398"/>
      <c r="K13" s="398"/>
      <c r="L13" s="399"/>
      <c r="M13" s="154">
        <f t="shared" ref="M13:R13" si="12">SUM(M7:M12)</f>
        <v>0</v>
      </c>
      <c r="N13" s="343">
        <f t="shared" si="12"/>
        <v>0</v>
      </c>
      <c r="O13" s="343">
        <f t="shared" si="12"/>
        <v>0</v>
      </c>
      <c r="P13" s="343">
        <f t="shared" si="12"/>
        <v>0</v>
      </c>
      <c r="Q13" s="154">
        <f t="shared" si="12"/>
        <v>0</v>
      </c>
      <c r="R13" s="154">
        <f t="shared" si="12"/>
        <v>0</v>
      </c>
      <c r="S13" s="400"/>
      <c r="T13" s="432"/>
      <c r="U13" s="442"/>
      <c r="V13" s="237"/>
      <c r="W13" s="222">
        <f t="shared" si="9"/>
        <v>0</v>
      </c>
      <c r="X13" s="222">
        <f>IF(Y13&gt;0.01,0,IF(C13="So",IF(AND(I13="*",I12="*"),Q13,IF(I13="*",Q13-2+0.5,IF(I12="*",Q13+1.5,Q13))),0))</f>
        <v>0</v>
      </c>
      <c r="Y13" s="222">
        <f>IF(A13="F",IF(AND(I13="*",I12="*"),Q13,IF(I13="*",Q13-2+0.5,IF(I12="*",Q13+1.5,Q13))),0)</f>
        <v>0</v>
      </c>
    </row>
    <row r="14" spans="1:25" ht="18" customHeight="1" x14ac:dyDescent="0.25">
      <c r="A14" s="390"/>
      <c r="B14" s="238">
        <v>7</v>
      </c>
      <c r="C14" s="239" t="s">
        <v>12</v>
      </c>
      <c r="D14" s="201"/>
      <c r="E14" s="201"/>
      <c r="F14" s="201"/>
      <c r="G14" s="279"/>
      <c r="H14" s="201"/>
      <c r="I14" s="201"/>
      <c r="J14" s="280">
        <f t="shared" ref="J14:J28" si="13">E14*24-D14*24</f>
        <v>0</v>
      </c>
      <c r="K14" s="280">
        <f>IF(J14&lt;6.01,J14,IF(J14&gt;9,J14-0.75,J14-0.5))</f>
        <v>0</v>
      </c>
      <c r="L14" s="281">
        <f t="shared" ref="L14:L28" si="14">IF(F14="*",2,0)</f>
        <v>0</v>
      </c>
      <c r="M14" s="150">
        <f t="shared" ref="M14:M28" si="15">L14+K14</f>
        <v>0</v>
      </c>
      <c r="N14" s="345">
        <f t="shared" ref="N14:N28" si="16">H14*24-G14*24</f>
        <v>0</v>
      </c>
      <c r="O14" s="345">
        <f>IF(N14&lt;6.01,N14,IF(N14&gt;9,N14-0.75,N14-0.5))</f>
        <v>0</v>
      </c>
      <c r="P14" s="345">
        <f t="shared" ref="P14:P28" si="17">IF(I14="*",2,0)</f>
        <v>0</v>
      </c>
      <c r="Q14" s="150">
        <f t="shared" ref="Q14:Q28" si="18">P14+O14</f>
        <v>0</v>
      </c>
      <c r="R14" s="150">
        <f t="shared" ref="R14:R28" si="19">(M14-Q14)*-1</f>
        <v>0</v>
      </c>
      <c r="S14" s="210"/>
      <c r="T14" s="434"/>
      <c r="U14" s="444"/>
      <c r="V14" s="260"/>
      <c r="W14" s="222">
        <f>IF(AND(A14="F",C15="So"),0,IF(AND(A15="F",C14="So"),0,IF(A14="F",IF(I14="*",1.5,0),IF(A15="F",IF(I14="*",0.5,0),IF(C14="So",IF(I14="*",1.5,0),IF(C15="So",IF(I14="*",0.5,0),IF(I14="*",2,0)))))))</f>
        <v>0</v>
      </c>
      <c r="X14" s="222">
        <f>IF(Y14&gt;0.01,0,IF(C14="So",IF(AND(I14="*",I13="*"),Q14,IF(I14="*",Q14-2+0.5,IF(I13="*",Q14+1.5,Q14))),0))</f>
        <v>0</v>
      </c>
      <c r="Y14" s="222">
        <f>IF(A14="F",IF(AND(I14="*",I12="*"),Q14,IF(I14="*",Q14-2+0.5,IF(I12="*",Q14+1.5,Q14))),0)</f>
        <v>0</v>
      </c>
    </row>
    <row r="15" spans="1:25" s="188" customFormat="1" ht="18" customHeight="1" x14ac:dyDescent="0.25">
      <c r="A15" s="394"/>
      <c r="B15" s="238">
        <v>8</v>
      </c>
      <c r="C15" s="239" t="s">
        <v>13</v>
      </c>
      <c r="D15" s="241"/>
      <c r="E15" s="241"/>
      <c r="F15" s="241"/>
      <c r="G15" s="242"/>
      <c r="H15" s="241"/>
      <c r="I15" s="241"/>
      <c r="J15" s="243">
        <f t="shared" si="13"/>
        <v>0</v>
      </c>
      <c r="K15" s="243">
        <f t="shared" ref="K15:K20" si="20">IF(J15&lt;6.01,J15,IF(J15&gt;9,J15-0.75,J15-0.5))</f>
        <v>0</v>
      </c>
      <c r="L15" s="244">
        <f t="shared" si="14"/>
        <v>0</v>
      </c>
      <c r="M15" s="150">
        <f t="shared" si="15"/>
        <v>0</v>
      </c>
      <c r="N15" s="345">
        <f t="shared" si="16"/>
        <v>0</v>
      </c>
      <c r="O15" s="345">
        <f t="shared" ref="O15:O20" si="21">IF(N15&lt;6.01,N15,IF(N15&gt;9,N15-0.75,N15-0.5))</f>
        <v>0</v>
      </c>
      <c r="P15" s="345">
        <f t="shared" si="17"/>
        <v>0</v>
      </c>
      <c r="Q15" s="150">
        <f t="shared" si="18"/>
        <v>0</v>
      </c>
      <c r="R15" s="150">
        <f t="shared" si="19"/>
        <v>0</v>
      </c>
      <c r="S15" s="210"/>
      <c r="T15" s="433"/>
      <c r="U15" s="443"/>
      <c r="V15" s="221"/>
      <c r="W15" s="222">
        <f>IF(AND(A15="F",C16="So"),0,IF(AND(A16="F",C15="So"),0,IF(A15="F",IF(I15="*",1.5,0),IF(A16="F",IF(I15="*",0.5,0),IF(C15="So",IF(I15="*",1.5,0),IF(C16="So",IF(I15="*",0.5,0),IF(I15="*",2,0)))))))</f>
        <v>0</v>
      </c>
      <c r="X15" s="222">
        <f>IF(Y15&gt;0.01,0,IF(C15="So",IF(AND(I15="*",I14="*"),Q15,IF(I15="*",Q15-2+0.5,IF(I14="*",Q15+1.5,Q15))),0))</f>
        <v>0</v>
      </c>
      <c r="Y15" s="222">
        <f>IF(A15="F",IF(AND(I15="*",I13="*"),Q15,IF(I15="*",Q15-2+0.5,IF(I13="*",Q15+1.5,Q15))),0)</f>
        <v>0</v>
      </c>
    </row>
    <row r="16" spans="1:25" ht="18" customHeight="1" x14ac:dyDescent="0.25">
      <c r="A16" s="283"/>
      <c r="B16" s="238">
        <v>9</v>
      </c>
      <c r="C16" s="239" t="s">
        <v>14</v>
      </c>
      <c r="D16" s="261"/>
      <c r="E16" s="261"/>
      <c r="F16" s="261"/>
      <c r="G16" s="262"/>
      <c r="H16" s="261"/>
      <c r="I16" s="261"/>
      <c r="J16" s="264">
        <f t="shared" si="13"/>
        <v>0</v>
      </c>
      <c r="K16" s="264">
        <f t="shared" si="20"/>
        <v>0</v>
      </c>
      <c r="L16" s="265">
        <f t="shared" si="14"/>
        <v>0</v>
      </c>
      <c r="M16" s="150">
        <f t="shared" si="15"/>
        <v>0</v>
      </c>
      <c r="N16" s="345">
        <f t="shared" si="16"/>
        <v>0</v>
      </c>
      <c r="O16" s="345">
        <f t="shared" si="21"/>
        <v>0</v>
      </c>
      <c r="P16" s="345">
        <f t="shared" si="17"/>
        <v>0</v>
      </c>
      <c r="Q16" s="150">
        <f t="shared" si="18"/>
        <v>0</v>
      </c>
      <c r="R16" s="150">
        <f t="shared" si="19"/>
        <v>0</v>
      </c>
      <c r="S16" s="210"/>
      <c r="T16" s="433"/>
      <c r="U16" s="443"/>
      <c r="V16" s="221"/>
      <c r="W16" s="222">
        <f>IF(AND(A16="F",C17="So"),0,IF(AND(A17="F",C16="So"),0,IF(A16="F",IF(I16="*",1.5,0),IF(A17="F",IF(I16="*",0.5,0),IF(C16="So",IF(I16="*",1.5,0),IF(C17="So",IF(I16="*",0.5,0),IF(I16="*",2,0)))))))</f>
        <v>0</v>
      </c>
      <c r="X16" s="222">
        <f t="shared" ref="X16:X20" si="22">IF(Y16&gt;0.01,0,IF(C16="So",IF(AND(I16="*",I15="*"),Q16,IF(I16="*",Q16-2+0.5,IF(I15="*",Q16+1.5,Q16))),0))</f>
        <v>0</v>
      </c>
      <c r="Y16" s="222">
        <f>IF(A16="F",IF(AND(I16="*",I14="*"),Q16,IF(I16="*",Q16-2+0.5,IF(I14="*",Q16+1.5,Q16))),0)</f>
        <v>0</v>
      </c>
    </row>
    <row r="17" spans="1:25" ht="18" customHeight="1" x14ac:dyDescent="0.25">
      <c r="A17" s="174" t="s">
        <v>65</v>
      </c>
      <c r="B17" s="376">
        <v>10</v>
      </c>
      <c r="C17" s="368" t="s">
        <v>15</v>
      </c>
      <c r="D17" s="385"/>
      <c r="E17" s="385"/>
      <c r="F17" s="385"/>
      <c r="G17" s="386"/>
      <c r="H17" s="385"/>
      <c r="I17" s="385"/>
      <c r="J17" s="387">
        <f t="shared" si="13"/>
        <v>0</v>
      </c>
      <c r="K17" s="387">
        <f t="shared" si="20"/>
        <v>0</v>
      </c>
      <c r="L17" s="388">
        <f t="shared" si="14"/>
        <v>0</v>
      </c>
      <c r="M17" s="147">
        <f t="shared" si="15"/>
        <v>0</v>
      </c>
      <c r="N17" s="373">
        <f t="shared" si="16"/>
        <v>0</v>
      </c>
      <c r="O17" s="373">
        <f t="shared" si="21"/>
        <v>0</v>
      </c>
      <c r="P17" s="373">
        <f t="shared" si="17"/>
        <v>0</v>
      </c>
      <c r="Q17" s="147">
        <f t="shared" si="18"/>
        <v>0</v>
      </c>
      <c r="R17" s="147">
        <f t="shared" si="19"/>
        <v>0</v>
      </c>
      <c r="S17" s="402"/>
      <c r="T17" s="457"/>
      <c r="U17" s="458"/>
      <c r="V17" s="283"/>
      <c r="W17" s="222">
        <f t="shared" si="9"/>
        <v>0</v>
      </c>
      <c r="X17" s="222">
        <f t="shared" si="22"/>
        <v>0</v>
      </c>
      <c r="Y17" s="222">
        <f t="shared" ref="Y17:Y19" si="23">IF(A17="F",IF(AND(I17="*",I15="*"),Q17,IF(I17="*",Q17-2+0.5,IF(I15="*",Q17+1.5,Q17))),0)</f>
        <v>0</v>
      </c>
    </row>
    <row r="18" spans="1:25" ht="18" customHeight="1" x14ac:dyDescent="0.25">
      <c r="A18" s="174"/>
      <c r="B18" s="238">
        <v>11</v>
      </c>
      <c r="C18" s="239" t="s">
        <v>16</v>
      </c>
      <c r="D18" s="263"/>
      <c r="E18" s="263"/>
      <c r="F18" s="261"/>
      <c r="G18" s="262"/>
      <c r="H18" s="263"/>
      <c r="I18" s="241"/>
      <c r="J18" s="243">
        <f t="shared" si="13"/>
        <v>0</v>
      </c>
      <c r="K18" s="243">
        <f t="shared" si="20"/>
        <v>0</v>
      </c>
      <c r="L18" s="244">
        <f t="shared" si="14"/>
        <v>0</v>
      </c>
      <c r="M18" s="150">
        <f t="shared" si="15"/>
        <v>0</v>
      </c>
      <c r="N18" s="345">
        <f t="shared" si="16"/>
        <v>0</v>
      </c>
      <c r="O18" s="345">
        <f t="shared" si="21"/>
        <v>0</v>
      </c>
      <c r="P18" s="345">
        <f t="shared" si="17"/>
        <v>0</v>
      </c>
      <c r="Q18" s="150">
        <f t="shared" si="18"/>
        <v>0</v>
      </c>
      <c r="R18" s="150">
        <f t="shared" si="19"/>
        <v>0</v>
      </c>
      <c r="S18" s="210"/>
      <c r="T18" s="433"/>
      <c r="U18" s="443"/>
      <c r="V18" s="221"/>
      <c r="W18" s="222">
        <f t="shared" si="9"/>
        <v>0</v>
      </c>
      <c r="X18" s="222">
        <f t="shared" si="22"/>
        <v>0</v>
      </c>
      <c r="Y18" s="222">
        <f t="shared" si="23"/>
        <v>0</v>
      </c>
    </row>
    <row r="19" spans="1:25" ht="18" customHeight="1" x14ac:dyDescent="0.25">
      <c r="A19" s="174"/>
      <c r="B19" s="213">
        <v>12</v>
      </c>
      <c r="C19" s="214" t="s">
        <v>17</v>
      </c>
      <c r="D19" s="268"/>
      <c r="E19" s="268"/>
      <c r="F19" s="268"/>
      <c r="G19" s="269"/>
      <c r="H19" s="268"/>
      <c r="I19" s="268"/>
      <c r="J19" s="270">
        <f t="shared" si="13"/>
        <v>0</v>
      </c>
      <c r="K19" s="270">
        <f t="shared" si="20"/>
        <v>0</v>
      </c>
      <c r="L19" s="271">
        <f t="shared" si="14"/>
        <v>0</v>
      </c>
      <c r="M19" s="151">
        <f t="shared" si="15"/>
        <v>0</v>
      </c>
      <c r="N19" s="346">
        <f t="shared" si="16"/>
        <v>0</v>
      </c>
      <c r="O19" s="346">
        <f t="shared" si="21"/>
        <v>0</v>
      </c>
      <c r="P19" s="346">
        <f t="shared" si="17"/>
        <v>0</v>
      </c>
      <c r="Q19" s="151">
        <f t="shared" si="18"/>
        <v>0</v>
      </c>
      <c r="R19" s="151">
        <f t="shared" si="19"/>
        <v>0</v>
      </c>
      <c r="S19" s="395"/>
      <c r="T19" s="430"/>
      <c r="U19" s="440"/>
      <c r="V19" s="221"/>
      <c r="W19" s="222">
        <f t="shared" si="9"/>
        <v>0</v>
      </c>
      <c r="X19" s="222">
        <f t="shared" si="22"/>
        <v>0</v>
      </c>
      <c r="Y19" s="222">
        <f t="shared" si="23"/>
        <v>0</v>
      </c>
    </row>
    <row r="20" spans="1:25" ht="18" customHeight="1" x14ac:dyDescent="0.25">
      <c r="A20" s="174"/>
      <c r="B20" s="223">
        <v>13</v>
      </c>
      <c r="C20" s="224" t="s">
        <v>10</v>
      </c>
      <c r="D20" s="272"/>
      <c r="E20" s="272"/>
      <c r="F20" s="272"/>
      <c r="G20" s="273"/>
      <c r="H20" s="272"/>
      <c r="I20" s="272"/>
      <c r="J20" s="274">
        <f t="shared" si="13"/>
        <v>0</v>
      </c>
      <c r="K20" s="274">
        <f t="shared" si="20"/>
        <v>0</v>
      </c>
      <c r="L20" s="275">
        <f t="shared" si="14"/>
        <v>0</v>
      </c>
      <c r="M20" s="144">
        <f t="shared" si="15"/>
        <v>0</v>
      </c>
      <c r="N20" s="347">
        <f t="shared" si="16"/>
        <v>0</v>
      </c>
      <c r="O20" s="347">
        <f t="shared" si="21"/>
        <v>0</v>
      </c>
      <c r="P20" s="347">
        <f t="shared" si="17"/>
        <v>0</v>
      </c>
      <c r="Q20" s="144">
        <f t="shared" si="18"/>
        <v>0</v>
      </c>
      <c r="R20" s="144">
        <f t="shared" si="19"/>
        <v>0</v>
      </c>
      <c r="S20" s="396"/>
      <c r="T20" s="431"/>
      <c r="U20" s="441"/>
      <c r="V20" s="221"/>
      <c r="W20" s="222">
        <f>IF(AND(A20="F",C22="So"),0,IF(AND(A22="F",C20="So"),0,IF(A20="F",IF(I20="*",1.5,0),IF(A22="F",IF(I20="*",0.5,0),IF(C20="So",IF(I20="*",1.5,0),IF(C22="So",IF(I20="*",0.5,0),IF(I20="*",2,0)))))))</f>
        <v>0</v>
      </c>
      <c r="X20" s="222">
        <f t="shared" si="22"/>
        <v>0</v>
      </c>
      <c r="Y20" s="222">
        <f>IF(A20="F",IF(AND(I20="*",I18="*"),Q20,IF(I20="*",Q20-2+0.5,IF(I18="*",Q20+1.5,Q20))),0)</f>
        <v>0</v>
      </c>
    </row>
    <row r="21" spans="1:25" ht="18" customHeight="1" x14ac:dyDescent="0.25">
      <c r="A21" s="174"/>
      <c r="B21" s="231"/>
      <c r="C21" s="512" t="s">
        <v>11</v>
      </c>
      <c r="D21" s="512"/>
      <c r="E21" s="512"/>
      <c r="F21" s="512"/>
      <c r="G21" s="512"/>
      <c r="H21" s="512"/>
      <c r="I21" s="397"/>
      <c r="J21" s="398"/>
      <c r="K21" s="398"/>
      <c r="L21" s="399"/>
      <c r="M21" s="154">
        <f>SUM(M14:M20)</f>
        <v>0</v>
      </c>
      <c r="N21" s="343">
        <f t="shared" ref="N21:R21" si="24">SUM(N14:N20)</f>
        <v>0</v>
      </c>
      <c r="O21" s="343">
        <f t="shared" si="24"/>
        <v>0</v>
      </c>
      <c r="P21" s="343">
        <f t="shared" si="24"/>
        <v>0</v>
      </c>
      <c r="Q21" s="154">
        <f t="shared" si="24"/>
        <v>0</v>
      </c>
      <c r="R21" s="154">
        <f t="shared" si="24"/>
        <v>0</v>
      </c>
      <c r="S21" s="400"/>
      <c r="T21" s="432"/>
      <c r="U21" s="442"/>
      <c r="V21" s="237"/>
      <c r="W21" s="222">
        <f t="shared" si="9"/>
        <v>0</v>
      </c>
      <c r="X21" s="222">
        <f>IF(Y21&gt;0.01,0,IF(C21="So",IF(AND(I21="*",I20="*"),Q21,IF(I21="*",Q21-2+0.5,IF(I20="*",Q21+1.5,Q21))),0))</f>
        <v>0</v>
      </c>
      <c r="Y21" s="222">
        <f>IF(A13="F",IF(AND(I21="*",I20="*"),Q21,IF(I21="*",Q21-2+0.5,IF(I20="*",Q21+1.5,Q21))),0)</f>
        <v>0</v>
      </c>
    </row>
    <row r="22" spans="1:25" ht="18" customHeight="1" x14ac:dyDescent="0.25">
      <c r="A22" s="174"/>
      <c r="B22" s="238">
        <v>14</v>
      </c>
      <c r="C22" s="239" t="s">
        <v>12</v>
      </c>
      <c r="D22" s="201"/>
      <c r="E22" s="201"/>
      <c r="F22" s="201"/>
      <c r="G22" s="279"/>
      <c r="H22" s="201"/>
      <c r="I22" s="201"/>
      <c r="J22" s="280">
        <f t="shared" si="13"/>
        <v>0</v>
      </c>
      <c r="K22" s="280">
        <f>IF(J22&lt;6.01,J22,IF(J22&gt;9,J22-0.75,J22-0.5))</f>
        <v>0</v>
      </c>
      <c r="L22" s="281">
        <f t="shared" si="14"/>
        <v>0</v>
      </c>
      <c r="M22" s="150">
        <f t="shared" si="15"/>
        <v>0</v>
      </c>
      <c r="N22" s="345">
        <f t="shared" si="16"/>
        <v>0</v>
      </c>
      <c r="O22" s="345">
        <f>IF(N22&lt;6.01,N22,IF(N22&gt;9,N22-0.75,N22-0.5))</f>
        <v>0</v>
      </c>
      <c r="P22" s="345">
        <f t="shared" si="17"/>
        <v>0</v>
      </c>
      <c r="Q22" s="150">
        <f t="shared" si="18"/>
        <v>0</v>
      </c>
      <c r="R22" s="150">
        <f t="shared" si="19"/>
        <v>0</v>
      </c>
      <c r="S22" s="210"/>
      <c r="T22" s="434"/>
      <c r="U22" s="444"/>
      <c r="V22" s="260"/>
      <c r="W22" s="222">
        <f>IF(AND(A22="F",C23="So"),0,IF(AND(A23="F",C22="So"),0,IF(A22="F",IF(I22="*",1.5,0),IF(A23="F",IF(I22="*",0.5,0),IF(C22="So",IF(I22="*",1.5,0),IF(C23="So",IF(I22="*",0.5,0),IF(I22="*",2,0)))))))</f>
        <v>0</v>
      </c>
      <c r="X22" s="222">
        <f>IF(Y22&gt;0.01,0,IF(C22="So",IF(AND(I22="*",I20="*"),Q22,IF(I22="*",Q22-2+0.5,IF(I20="*",Q22+1.5,Q22))),0))</f>
        <v>0</v>
      </c>
      <c r="Y22" s="222">
        <f>IF(A14="F",IF(AND(I22="*",I20="*"),Q22,IF(I22="*",Q22-2+0.5,IF(I20="*",Q22+1.5,Q22))),0)</f>
        <v>0</v>
      </c>
    </row>
    <row r="23" spans="1:25" ht="18" customHeight="1" x14ac:dyDescent="0.25">
      <c r="A23" s="174"/>
      <c r="B23" s="238">
        <v>15</v>
      </c>
      <c r="C23" s="239" t="s">
        <v>13</v>
      </c>
      <c r="D23" s="201"/>
      <c r="E23" s="201"/>
      <c r="F23" s="201"/>
      <c r="G23" s="279"/>
      <c r="H23" s="201"/>
      <c r="I23" s="201"/>
      <c r="J23" s="280">
        <f t="shared" si="13"/>
        <v>0</v>
      </c>
      <c r="K23" s="280">
        <f t="shared" ref="K23:K28" si="25">IF(J23&lt;6.01,J23,IF(J23&gt;9,J23-0.75,J23-0.5))</f>
        <v>0</v>
      </c>
      <c r="L23" s="281">
        <f t="shared" si="14"/>
        <v>0</v>
      </c>
      <c r="M23" s="150">
        <f t="shared" si="15"/>
        <v>0</v>
      </c>
      <c r="N23" s="345">
        <f t="shared" si="16"/>
        <v>0</v>
      </c>
      <c r="O23" s="345">
        <f t="shared" ref="O23:O28" si="26">IF(N23&lt;6.01,N23,IF(N23&gt;9,N23-0.75,N23-0.5))</f>
        <v>0</v>
      </c>
      <c r="P23" s="345">
        <f t="shared" si="17"/>
        <v>0</v>
      </c>
      <c r="Q23" s="150">
        <f t="shared" si="18"/>
        <v>0</v>
      </c>
      <c r="R23" s="150">
        <f t="shared" si="19"/>
        <v>0</v>
      </c>
      <c r="S23" s="210"/>
      <c r="T23" s="434"/>
      <c r="U23" s="444"/>
      <c r="V23" s="260"/>
      <c r="W23" s="222">
        <f t="shared" ref="W23" si="27">IF(AND(A23="F",C24="So"),0,IF(AND(A24="F",C23="So"),0,IF(A23="F",IF(I23="*",1.5,0),IF(A24="F",IF(I23="*",0.5,0),IF(C23="So",IF(I23="*",1.5,0),IF(C24="So",IF(I23="*",0.5,0),IF(I23="*",2,0)))))))</f>
        <v>0</v>
      </c>
      <c r="X23" s="222">
        <f>IF(Y23&gt;0.01,0,IF(C23="So",IF(AND(I23="*",I22="*"),Q23,IF(I23="*",Q23-2+0.5,IF(I22="*",Q23+1.5,Q23))),0))</f>
        <v>0</v>
      </c>
      <c r="Y23" s="222">
        <f>IF(A12="F",IF(AND(I23="*",I22="*"),Q23,IF(I23="*",Q23-2+0.5,IF(I22="*",Q23+1.5,Q23))),0)</f>
        <v>0</v>
      </c>
    </row>
    <row r="24" spans="1:25" ht="18" customHeight="1" x14ac:dyDescent="0.25">
      <c r="A24" s="174"/>
      <c r="B24" s="238">
        <v>16</v>
      </c>
      <c r="C24" s="239" t="s">
        <v>14</v>
      </c>
      <c r="D24" s="201"/>
      <c r="E24" s="201"/>
      <c r="F24" s="201"/>
      <c r="G24" s="279"/>
      <c r="H24" s="201"/>
      <c r="I24" s="201"/>
      <c r="J24" s="280">
        <f t="shared" si="13"/>
        <v>0</v>
      </c>
      <c r="K24" s="280">
        <f t="shared" si="25"/>
        <v>0</v>
      </c>
      <c r="L24" s="281">
        <f t="shared" si="14"/>
        <v>0</v>
      </c>
      <c r="M24" s="150">
        <f t="shared" si="15"/>
        <v>0</v>
      </c>
      <c r="N24" s="345">
        <f t="shared" si="16"/>
        <v>0</v>
      </c>
      <c r="O24" s="345">
        <f t="shared" si="26"/>
        <v>0</v>
      </c>
      <c r="P24" s="345">
        <f t="shared" si="17"/>
        <v>0</v>
      </c>
      <c r="Q24" s="150">
        <f t="shared" si="18"/>
        <v>0</v>
      </c>
      <c r="R24" s="150">
        <f t="shared" si="19"/>
        <v>0</v>
      </c>
      <c r="S24" s="210"/>
      <c r="T24" s="434"/>
      <c r="U24" s="444"/>
      <c r="V24" s="260"/>
      <c r="W24" s="222">
        <f>IF(AND(A24="F",C25="So"),0,IF(AND(A25="F",C24="So"),0,IF(A24="F",IF(I24="*",1.5,0),IF(A25="F",IF(I24="*",0.5,0),IF(C24="So",IF(I24="*",1.5,0),IF(C25="So",IF(I24="*",0.5,0),IF(I24="*",2,0)))))))</f>
        <v>0</v>
      </c>
      <c r="X24" s="222">
        <f>IF(Y24&gt;0.01,0,IF(C24="So",IF(AND(I24="*",I23="*"),Q24,IF(I24="*",Q24-2+0.5,IF(I23="*",Q24+1.5,Q24))),0))</f>
        <v>0</v>
      </c>
      <c r="Y24" s="222">
        <f t="shared" ref="Y24:Y25" si="28">IF(A13="F",IF(AND(I24="*",I23="*"),Q24,IF(I24="*",Q24-2+0.5,IF(I23="*",Q24+1.5,Q24))),0)</f>
        <v>0</v>
      </c>
    </row>
    <row r="25" spans="1:25" ht="18" customHeight="1" x14ac:dyDescent="0.25">
      <c r="A25" s="174"/>
      <c r="B25" s="238">
        <v>17</v>
      </c>
      <c r="C25" s="239" t="s">
        <v>15</v>
      </c>
      <c r="D25" s="201"/>
      <c r="E25" s="201"/>
      <c r="F25" s="201"/>
      <c r="G25" s="279"/>
      <c r="H25" s="201"/>
      <c r="I25" s="201"/>
      <c r="J25" s="280">
        <f t="shared" si="13"/>
        <v>0</v>
      </c>
      <c r="K25" s="280">
        <f t="shared" si="25"/>
        <v>0</v>
      </c>
      <c r="L25" s="281">
        <f t="shared" si="14"/>
        <v>0</v>
      </c>
      <c r="M25" s="150">
        <f t="shared" si="15"/>
        <v>0</v>
      </c>
      <c r="N25" s="345">
        <f t="shared" si="16"/>
        <v>0</v>
      </c>
      <c r="O25" s="345">
        <f t="shared" si="26"/>
        <v>0</v>
      </c>
      <c r="P25" s="345">
        <f t="shared" si="17"/>
        <v>0</v>
      </c>
      <c r="Q25" s="150">
        <f t="shared" si="18"/>
        <v>0</v>
      </c>
      <c r="R25" s="150">
        <f t="shared" si="19"/>
        <v>0</v>
      </c>
      <c r="S25" s="210"/>
      <c r="T25" s="434"/>
      <c r="U25" s="444"/>
      <c r="V25" s="260"/>
      <c r="W25" s="222">
        <f>IF(AND(A25="F",C26="So"),0,IF(AND(A26="F",C25="So"),0,IF(A25="F",IF(I25="*",1.5,0),IF(A26="F",IF(I25="*",0.5,0),IF(C25="So",IF(I25="*",1.5,0),IF(C26="So",IF(I25="*",0.5,0),IF(I25="*",2,0)))))))</f>
        <v>0</v>
      </c>
      <c r="X25" s="222">
        <f>IF(Y25&gt;0.01,0,IF(C25="So",IF(AND(I25="*",I24="*"),Q25,IF(I25="*",Q25-2+0.5,IF(I24="*",Q25+1.5,Q25))),0))</f>
        <v>0</v>
      </c>
      <c r="Y25" s="222">
        <f t="shared" si="28"/>
        <v>0</v>
      </c>
    </row>
    <row r="26" spans="1:25" ht="18" customHeight="1" x14ac:dyDescent="0.25">
      <c r="A26" s="174"/>
      <c r="B26" s="238">
        <v>18</v>
      </c>
      <c r="C26" s="239" t="s">
        <v>16</v>
      </c>
      <c r="D26" s="263"/>
      <c r="E26" s="263"/>
      <c r="F26" s="261"/>
      <c r="G26" s="262"/>
      <c r="H26" s="263"/>
      <c r="I26" s="241"/>
      <c r="J26" s="243">
        <f t="shared" si="13"/>
        <v>0</v>
      </c>
      <c r="K26" s="243">
        <f t="shared" si="25"/>
        <v>0</v>
      </c>
      <c r="L26" s="244">
        <f t="shared" si="14"/>
        <v>0</v>
      </c>
      <c r="M26" s="150">
        <f t="shared" si="15"/>
        <v>0</v>
      </c>
      <c r="N26" s="345">
        <f t="shared" si="16"/>
        <v>0</v>
      </c>
      <c r="O26" s="345">
        <f t="shared" si="26"/>
        <v>0</v>
      </c>
      <c r="P26" s="345">
        <f t="shared" si="17"/>
        <v>0</v>
      </c>
      <c r="Q26" s="150">
        <f t="shared" si="18"/>
        <v>0</v>
      </c>
      <c r="R26" s="150">
        <f t="shared" si="19"/>
        <v>0</v>
      </c>
      <c r="S26" s="210"/>
      <c r="T26" s="433"/>
      <c r="U26" s="443"/>
      <c r="V26" s="221"/>
      <c r="W26" s="222">
        <f t="shared" ref="W26" si="29">IF(AND(A26="F",C27="So"),0,IF(AND(A27="F",C26="So"),0,IF(A26="F",IF(I26="*",1.5,0),IF(A27="F",IF(I26="*",0.5,0),IF(C26="So",IF(I26="*",1.5,0),IF(C27="So",IF(I26="*",0.5,0),IF(I26="*",2,0)))))))</f>
        <v>0</v>
      </c>
      <c r="X26" s="222">
        <f>IF(Y26&gt;0.01,0,IF(C26="So",IF(AND(I26="*",I25="*"),Q26,IF(I26="*",Q26-2+0.5,IF(I25="*",Q26+1.5,Q26))),0))</f>
        <v>0</v>
      </c>
      <c r="Y26" s="222">
        <f>IF(A26="F",IF(AND(I26="*",I24="*"),Q26,IF(I26="*",Q26-2+0.5,IF(I24="*",Q26+1.5,Q26))),0)</f>
        <v>0</v>
      </c>
    </row>
    <row r="27" spans="1:25" ht="18" customHeight="1" x14ac:dyDescent="0.25">
      <c r="A27" s="174"/>
      <c r="B27" s="213">
        <v>19</v>
      </c>
      <c r="C27" s="214" t="s">
        <v>17</v>
      </c>
      <c r="D27" s="268"/>
      <c r="E27" s="268"/>
      <c r="F27" s="268"/>
      <c r="G27" s="269"/>
      <c r="H27" s="268"/>
      <c r="I27" s="268"/>
      <c r="J27" s="270">
        <f t="shared" si="13"/>
        <v>0</v>
      </c>
      <c r="K27" s="270">
        <f t="shared" si="25"/>
        <v>0</v>
      </c>
      <c r="L27" s="271">
        <f t="shared" si="14"/>
        <v>0</v>
      </c>
      <c r="M27" s="151">
        <f t="shared" si="15"/>
        <v>0</v>
      </c>
      <c r="N27" s="346">
        <f t="shared" si="16"/>
        <v>0</v>
      </c>
      <c r="O27" s="346">
        <f t="shared" si="26"/>
        <v>0</v>
      </c>
      <c r="P27" s="346">
        <f t="shared" si="17"/>
        <v>0</v>
      </c>
      <c r="Q27" s="151">
        <f t="shared" si="18"/>
        <v>0</v>
      </c>
      <c r="R27" s="151">
        <f t="shared" si="19"/>
        <v>0</v>
      </c>
      <c r="S27" s="395"/>
      <c r="T27" s="430"/>
      <c r="U27" s="440"/>
      <c r="V27" s="221"/>
      <c r="W27" s="222">
        <f>IF(AND(A27="F",C28="So"),0,IF(AND(A28="F",C27="So"),0,IF(A27="F",IF(I27="*",1.5,0),IF(A28="F",IF(I27="*",0.5,0),IF(C27="So",IF(I27="*",1.5,0),IF(C28="So",IF(I27="*",0.5,0),IF(I27="*",2,0)))))))</f>
        <v>0</v>
      </c>
      <c r="X27" s="222">
        <f>IF(Y27&gt;0.01,0,IF(C27="So",IF(AND(I27="*",I26="*"),Q27,IF(I27="*",Q27-2+0.5,IF(I26="*",Q27+1.5,Q27))),0))</f>
        <v>0</v>
      </c>
      <c r="Y27" s="222">
        <f t="shared" ref="Y27" si="30">IF(A27="F",IF(AND(I27="*",I25="*"),Q27,IF(I27="*",Q27-2+0.5,IF(I25="*",Q27+1.5,Q27))),0)</f>
        <v>0</v>
      </c>
    </row>
    <row r="28" spans="1:25" ht="18" customHeight="1" x14ac:dyDescent="0.25">
      <c r="A28" s="174"/>
      <c r="B28" s="223">
        <v>20</v>
      </c>
      <c r="C28" s="224" t="s">
        <v>10</v>
      </c>
      <c r="D28" s="272"/>
      <c r="E28" s="272"/>
      <c r="F28" s="272"/>
      <c r="G28" s="273"/>
      <c r="H28" s="272"/>
      <c r="I28" s="272"/>
      <c r="J28" s="274">
        <f t="shared" si="13"/>
        <v>0</v>
      </c>
      <c r="K28" s="274">
        <f t="shared" si="25"/>
        <v>0</v>
      </c>
      <c r="L28" s="275">
        <f t="shared" si="14"/>
        <v>0</v>
      </c>
      <c r="M28" s="144">
        <f t="shared" si="15"/>
        <v>0</v>
      </c>
      <c r="N28" s="347">
        <f t="shared" si="16"/>
        <v>0</v>
      </c>
      <c r="O28" s="347">
        <f t="shared" si="26"/>
        <v>0</v>
      </c>
      <c r="P28" s="347">
        <f t="shared" si="17"/>
        <v>0</v>
      </c>
      <c r="Q28" s="144">
        <f t="shared" si="18"/>
        <v>0</v>
      </c>
      <c r="R28" s="144">
        <f t="shared" si="19"/>
        <v>0</v>
      </c>
      <c r="S28" s="396"/>
      <c r="T28" s="431"/>
      <c r="U28" s="441"/>
      <c r="V28" s="221"/>
      <c r="W28" s="222">
        <f>IF(AND(A28="F",C30="So"),0,IF(AND(A30="F",C28="So"),0,IF(A28="F",IF(I28="*",1.5,0),IF(A30="F",IF(I28="*",0.5,0),IF(C28="So",IF(I28="*",1.5,0),IF(C30="So",IF(I28="*",0.5,0),IF(I28="*",2,0)))))))</f>
        <v>0</v>
      </c>
      <c r="X28" s="222">
        <f t="shared" ref="X28" si="31">IF(Y28&gt;0.01,0,IF(C28="So",IF(AND(I28="*",I27="*"),Q28,IF(I28="*",Q28-2+0.5,IF(I27="*",Q28+1.5,Q28))),0))</f>
        <v>0</v>
      </c>
      <c r="Y28" s="222">
        <f>IF(A28="F",IF(AND(I28="*",I26="*"),Q28,IF(I28="*",Q28-2+0.5,IF(I26="*",Q28+1.5,Q28))),0)</f>
        <v>0</v>
      </c>
    </row>
    <row r="29" spans="1:25" ht="18" customHeight="1" x14ac:dyDescent="0.25">
      <c r="A29" s="174"/>
      <c r="B29" s="231"/>
      <c r="C29" s="512" t="s">
        <v>11</v>
      </c>
      <c r="D29" s="512"/>
      <c r="E29" s="512"/>
      <c r="F29" s="512"/>
      <c r="G29" s="512"/>
      <c r="H29" s="512"/>
      <c r="I29" s="397"/>
      <c r="J29" s="398"/>
      <c r="K29" s="398"/>
      <c r="L29" s="399"/>
      <c r="M29" s="154">
        <f>SUM(M22:M28)</f>
        <v>0</v>
      </c>
      <c r="N29" s="343">
        <f t="shared" ref="N29:R29" si="32">SUM(N22:N28)</f>
        <v>0</v>
      </c>
      <c r="O29" s="343">
        <f t="shared" si="32"/>
        <v>0</v>
      </c>
      <c r="P29" s="343">
        <f t="shared" si="32"/>
        <v>0</v>
      </c>
      <c r="Q29" s="154">
        <f t="shared" si="32"/>
        <v>0</v>
      </c>
      <c r="R29" s="154">
        <f t="shared" si="32"/>
        <v>0</v>
      </c>
      <c r="S29" s="400"/>
      <c r="T29" s="432"/>
      <c r="U29" s="442"/>
      <c r="V29" s="237"/>
      <c r="W29" s="222">
        <f t="shared" ref="W29:W35" si="33">IF(AND(A29="F",C30="So"),0,IF(AND(A30="F",C29="So"),0,IF(A29="F",IF(I29="*",1.5,0),IF(A30="F",IF(I29="*",0.5,0),IF(C29="So",IF(I29="*",1.5,0),IF(C30="So",IF(I29="*",0.5,0),IF(I29="*",2,0)))))))</f>
        <v>0</v>
      </c>
      <c r="X29" s="222">
        <f>IF(Y29&gt;0.01,0,IF(C29="So",IF(AND(I29="*",I28="*"),Q29,IF(I29="*",Q29-2+0.5,IF(I28="*",Q29+1.5,Q29))),0))</f>
        <v>0</v>
      </c>
      <c r="Y29" s="222">
        <f>IF(A29="F",IF(AND(I29="*",I28="*"),Q29,IF(I29="*",Q29-2+0.5,IF(I28="*",Q29+1.5,Q29))),0)</f>
        <v>0</v>
      </c>
    </row>
    <row r="30" spans="1:25" ht="18" customHeight="1" x14ac:dyDescent="0.25">
      <c r="A30" s="174"/>
      <c r="B30" s="238">
        <v>21</v>
      </c>
      <c r="C30" s="239" t="s">
        <v>12</v>
      </c>
      <c r="D30" s="201"/>
      <c r="E30" s="201"/>
      <c r="F30" s="201"/>
      <c r="G30" s="279"/>
      <c r="H30" s="201"/>
      <c r="I30" s="201"/>
      <c r="J30" s="280">
        <f t="shared" ref="J30:J36" si="34">E30*24-D30*24</f>
        <v>0</v>
      </c>
      <c r="K30" s="280">
        <f>IF(J30&lt;6.01,J30,IF(J30&gt;9,J30-0.75,J30-0.5))</f>
        <v>0</v>
      </c>
      <c r="L30" s="281">
        <f t="shared" ref="L30:L36" si="35">IF(F30="*",2,0)</f>
        <v>0</v>
      </c>
      <c r="M30" s="150">
        <f t="shared" ref="M30:M36" si="36">L30+K30</f>
        <v>0</v>
      </c>
      <c r="N30" s="345">
        <f t="shared" ref="N30:N36" si="37">H30*24-G30*24</f>
        <v>0</v>
      </c>
      <c r="O30" s="345">
        <f>IF(N30&lt;6.01,N30,IF(N30&gt;9,N30-0.75,N30-0.5))</f>
        <v>0</v>
      </c>
      <c r="P30" s="345">
        <f t="shared" ref="P30:P36" si="38">IF(I30="*",2,0)</f>
        <v>0</v>
      </c>
      <c r="Q30" s="150">
        <f t="shared" ref="Q30:Q36" si="39">P30+O30</f>
        <v>0</v>
      </c>
      <c r="R30" s="150">
        <f t="shared" ref="R30:R36" si="40">(M30-Q30)*-1</f>
        <v>0</v>
      </c>
      <c r="S30" s="210"/>
      <c r="T30" s="434"/>
      <c r="U30" s="444"/>
      <c r="V30" s="260"/>
      <c r="W30" s="222">
        <f t="shared" si="33"/>
        <v>0</v>
      </c>
      <c r="X30" s="222">
        <f>IF(Y30&gt;0.01,0,IF(C30="So",IF(AND(I30="*",I28="*"),Q30,IF(I30="*",Q30-2+0.5,IF(I28="*",Q30+1.5,Q30))),0))</f>
        <v>0</v>
      </c>
      <c r="Y30" s="222">
        <f>IF(A30="F",IF(AND(I30="*",I28="*"),Q30,IF(I30="*",Q30-2+0.5,IF(I28="*",Q30+1.5,Q30))),0)</f>
        <v>0</v>
      </c>
    </row>
    <row r="31" spans="1:25" ht="18" customHeight="1" x14ac:dyDescent="0.25">
      <c r="A31" s="174"/>
      <c r="B31" s="238">
        <v>22</v>
      </c>
      <c r="C31" s="239" t="s">
        <v>13</v>
      </c>
      <c r="D31" s="201"/>
      <c r="E31" s="201"/>
      <c r="F31" s="201"/>
      <c r="G31" s="279"/>
      <c r="H31" s="201"/>
      <c r="I31" s="201"/>
      <c r="J31" s="280">
        <f t="shared" si="34"/>
        <v>0</v>
      </c>
      <c r="K31" s="280">
        <f t="shared" ref="K31:K36" si="41">IF(J31&lt;6.01,J31,IF(J31&gt;9,J31-0.75,J31-0.5))</f>
        <v>0</v>
      </c>
      <c r="L31" s="281">
        <f t="shared" si="35"/>
        <v>0</v>
      </c>
      <c r="M31" s="150">
        <f t="shared" si="36"/>
        <v>0</v>
      </c>
      <c r="N31" s="345">
        <f t="shared" si="37"/>
        <v>0</v>
      </c>
      <c r="O31" s="345">
        <f t="shared" ref="O31:O36" si="42">IF(N31&lt;6.01,N31,IF(N31&gt;9,N31-0.75,N31-0.5))</f>
        <v>0</v>
      </c>
      <c r="P31" s="345">
        <f t="shared" si="38"/>
        <v>0</v>
      </c>
      <c r="Q31" s="150">
        <f t="shared" si="39"/>
        <v>0</v>
      </c>
      <c r="R31" s="150">
        <f t="shared" si="40"/>
        <v>0</v>
      </c>
      <c r="S31" s="210"/>
      <c r="T31" s="434"/>
      <c r="U31" s="444"/>
      <c r="V31" s="260"/>
      <c r="W31" s="222">
        <f t="shared" si="33"/>
        <v>0</v>
      </c>
      <c r="X31" s="222">
        <f t="shared" ref="X31:X37" si="43">IF(Y31&gt;0.01,0,IF(C31="So",IF(AND(I31="*",I30="*"),Q31,IF(I31="*",Q31-2+0.5,IF(I30="*",Q31+1.5,Q31))),0))</f>
        <v>0</v>
      </c>
      <c r="Y31" s="222">
        <f t="shared" ref="Y31" si="44">IF(A31="F",IF(AND(I31="*",I30="*"),Q31,IF(I31="*",Q31-2+0.5,IF(I30="*",Q31+1.5,Q31))),0)</f>
        <v>0</v>
      </c>
    </row>
    <row r="32" spans="1:25" ht="18" customHeight="1" x14ac:dyDescent="0.25">
      <c r="A32" s="174"/>
      <c r="B32" s="238">
        <v>23</v>
      </c>
      <c r="C32" s="239" t="s">
        <v>14</v>
      </c>
      <c r="D32" s="201"/>
      <c r="E32" s="201"/>
      <c r="F32" s="201"/>
      <c r="G32" s="279"/>
      <c r="H32" s="201"/>
      <c r="I32" s="201"/>
      <c r="J32" s="280">
        <f t="shared" si="34"/>
        <v>0</v>
      </c>
      <c r="K32" s="280">
        <f t="shared" si="41"/>
        <v>0</v>
      </c>
      <c r="L32" s="281">
        <f t="shared" si="35"/>
        <v>0</v>
      </c>
      <c r="M32" s="150">
        <f t="shared" si="36"/>
        <v>0</v>
      </c>
      <c r="N32" s="345">
        <f t="shared" si="37"/>
        <v>0</v>
      </c>
      <c r="O32" s="345">
        <f t="shared" si="42"/>
        <v>0</v>
      </c>
      <c r="P32" s="345">
        <f t="shared" si="38"/>
        <v>0</v>
      </c>
      <c r="Q32" s="150">
        <f t="shared" si="39"/>
        <v>0</v>
      </c>
      <c r="R32" s="150">
        <f t="shared" si="40"/>
        <v>0</v>
      </c>
      <c r="S32" s="210"/>
      <c r="T32" s="434"/>
      <c r="U32" s="444"/>
      <c r="V32" s="260"/>
      <c r="W32" s="222">
        <f t="shared" si="33"/>
        <v>0</v>
      </c>
      <c r="X32" s="222">
        <f t="shared" si="43"/>
        <v>0</v>
      </c>
      <c r="Y32" s="222">
        <f t="shared" ref="Y32:Y37" si="45">IF(A32="F",IF(AND(I32="*",I31="*"),Q32,IF(I32="*",Q32-2+0.5,IF(I31="*",Q32+1.5,Q32))),0)</f>
        <v>0</v>
      </c>
    </row>
    <row r="33" spans="1:25" ht="18" customHeight="1" x14ac:dyDescent="0.25">
      <c r="A33" s="174"/>
      <c r="B33" s="213">
        <v>24</v>
      </c>
      <c r="C33" s="214" t="s">
        <v>15</v>
      </c>
      <c r="D33" s="353"/>
      <c r="E33" s="353"/>
      <c r="F33" s="353"/>
      <c r="G33" s="354"/>
      <c r="H33" s="353"/>
      <c r="I33" s="353"/>
      <c r="J33" s="355">
        <f t="shared" si="34"/>
        <v>0</v>
      </c>
      <c r="K33" s="355">
        <f t="shared" si="41"/>
        <v>0</v>
      </c>
      <c r="L33" s="356">
        <f t="shared" si="35"/>
        <v>0</v>
      </c>
      <c r="M33" s="151">
        <f t="shared" si="36"/>
        <v>0</v>
      </c>
      <c r="N33" s="346">
        <f t="shared" si="37"/>
        <v>0</v>
      </c>
      <c r="O33" s="346">
        <f t="shared" si="42"/>
        <v>0</v>
      </c>
      <c r="P33" s="346">
        <f t="shared" si="38"/>
        <v>0</v>
      </c>
      <c r="Q33" s="151">
        <f t="shared" si="39"/>
        <v>0</v>
      </c>
      <c r="R33" s="151">
        <f t="shared" si="40"/>
        <v>0</v>
      </c>
      <c r="S33" s="395"/>
      <c r="T33" s="461"/>
      <c r="U33" s="462"/>
      <c r="V33" s="260"/>
      <c r="W33" s="222">
        <f t="shared" si="33"/>
        <v>0</v>
      </c>
      <c r="X33" s="222">
        <f t="shared" si="43"/>
        <v>0</v>
      </c>
      <c r="Y33" s="222">
        <f t="shared" si="45"/>
        <v>0</v>
      </c>
    </row>
    <row r="34" spans="1:25" ht="18" customHeight="1" x14ac:dyDescent="0.25">
      <c r="A34" s="174" t="s">
        <v>77</v>
      </c>
      <c r="B34" s="223">
        <v>25</v>
      </c>
      <c r="C34" s="224" t="s">
        <v>16</v>
      </c>
      <c r="D34" s="352"/>
      <c r="E34" s="352"/>
      <c r="F34" s="272"/>
      <c r="G34" s="273"/>
      <c r="H34" s="352"/>
      <c r="I34" s="251"/>
      <c r="J34" s="227">
        <f t="shared" si="34"/>
        <v>0</v>
      </c>
      <c r="K34" s="227">
        <f t="shared" si="41"/>
        <v>0</v>
      </c>
      <c r="L34" s="228">
        <f t="shared" si="35"/>
        <v>0</v>
      </c>
      <c r="M34" s="144">
        <f t="shared" si="36"/>
        <v>0</v>
      </c>
      <c r="N34" s="347">
        <f t="shared" si="37"/>
        <v>0</v>
      </c>
      <c r="O34" s="347">
        <f t="shared" si="42"/>
        <v>0</v>
      </c>
      <c r="P34" s="347">
        <f t="shared" si="38"/>
        <v>0</v>
      </c>
      <c r="Q34" s="144">
        <f t="shared" si="39"/>
        <v>0</v>
      </c>
      <c r="R34" s="144">
        <f t="shared" si="40"/>
        <v>0</v>
      </c>
      <c r="S34" s="396"/>
      <c r="T34" s="431"/>
      <c r="U34" s="441"/>
      <c r="V34" s="221"/>
      <c r="W34" s="222">
        <f t="shared" si="33"/>
        <v>0</v>
      </c>
      <c r="X34" s="222">
        <f t="shared" si="43"/>
        <v>0</v>
      </c>
      <c r="Y34" s="222">
        <f t="shared" si="45"/>
        <v>0</v>
      </c>
    </row>
    <row r="35" spans="1:25" ht="18" customHeight="1" x14ac:dyDescent="0.25">
      <c r="A35" s="174" t="s">
        <v>77</v>
      </c>
      <c r="B35" s="223">
        <v>26</v>
      </c>
      <c r="C35" s="224" t="s">
        <v>17</v>
      </c>
      <c r="D35" s="272"/>
      <c r="E35" s="272"/>
      <c r="F35" s="272"/>
      <c r="G35" s="273"/>
      <c r="H35" s="272"/>
      <c r="I35" s="272"/>
      <c r="J35" s="274">
        <f t="shared" si="34"/>
        <v>0</v>
      </c>
      <c r="K35" s="274">
        <f t="shared" si="41"/>
        <v>0</v>
      </c>
      <c r="L35" s="275">
        <f t="shared" si="35"/>
        <v>0</v>
      </c>
      <c r="M35" s="144">
        <f t="shared" si="36"/>
        <v>0</v>
      </c>
      <c r="N35" s="347">
        <f t="shared" si="37"/>
        <v>0</v>
      </c>
      <c r="O35" s="347">
        <f t="shared" si="42"/>
        <v>0</v>
      </c>
      <c r="P35" s="347">
        <f t="shared" si="38"/>
        <v>0</v>
      </c>
      <c r="Q35" s="144">
        <f t="shared" si="39"/>
        <v>0</v>
      </c>
      <c r="R35" s="144">
        <f t="shared" si="40"/>
        <v>0</v>
      </c>
      <c r="S35" s="396"/>
      <c r="T35" s="431"/>
      <c r="U35" s="441"/>
      <c r="V35" s="221"/>
      <c r="W35" s="222">
        <f t="shared" si="33"/>
        <v>0</v>
      </c>
      <c r="X35" s="222">
        <f t="shared" si="43"/>
        <v>0</v>
      </c>
      <c r="Y35" s="222">
        <f t="shared" si="45"/>
        <v>0</v>
      </c>
    </row>
    <row r="36" spans="1:25" ht="18" customHeight="1" x14ac:dyDescent="0.25">
      <c r="A36" s="174"/>
      <c r="B36" s="223">
        <v>27</v>
      </c>
      <c r="C36" s="224" t="s">
        <v>10</v>
      </c>
      <c r="D36" s="272"/>
      <c r="E36" s="272"/>
      <c r="F36" s="272"/>
      <c r="G36" s="273"/>
      <c r="H36" s="272"/>
      <c r="I36" s="272"/>
      <c r="J36" s="274">
        <f t="shared" si="34"/>
        <v>0</v>
      </c>
      <c r="K36" s="274">
        <f t="shared" si="41"/>
        <v>0</v>
      </c>
      <c r="L36" s="275">
        <f t="shared" si="35"/>
        <v>0</v>
      </c>
      <c r="M36" s="144">
        <f t="shared" si="36"/>
        <v>0</v>
      </c>
      <c r="N36" s="347">
        <f t="shared" si="37"/>
        <v>0</v>
      </c>
      <c r="O36" s="347">
        <f t="shared" si="42"/>
        <v>0</v>
      </c>
      <c r="P36" s="347">
        <f t="shared" si="38"/>
        <v>0</v>
      </c>
      <c r="Q36" s="144">
        <f t="shared" si="39"/>
        <v>0</v>
      </c>
      <c r="R36" s="144">
        <f t="shared" si="40"/>
        <v>0</v>
      </c>
      <c r="S36" s="396"/>
      <c r="T36" s="431"/>
      <c r="U36" s="441"/>
      <c r="V36" s="221"/>
      <c r="W36" s="222">
        <f>IF(AND(A36="F",C38="So"),0,IF(AND(A38="F",C36="So"),0,IF(A36="F",IF(I36="*",1.5,0),IF(A38="F",IF(I36="*",0.5,0),IF(C36="So",IF(I36="*",1.5,0),IF(C38="So",IF(I36="*",0.5,0),IF(I36="*",2,0)))))))</f>
        <v>0</v>
      </c>
      <c r="X36" s="222">
        <f t="shared" si="43"/>
        <v>0</v>
      </c>
      <c r="Y36" s="222">
        <f t="shared" si="45"/>
        <v>0</v>
      </c>
    </row>
    <row r="37" spans="1:25" ht="18" customHeight="1" x14ac:dyDescent="0.25">
      <c r="A37" s="174"/>
      <c r="B37" s="231"/>
      <c r="C37" s="512" t="s">
        <v>11</v>
      </c>
      <c r="D37" s="512"/>
      <c r="E37" s="512"/>
      <c r="F37" s="512"/>
      <c r="G37" s="512"/>
      <c r="H37" s="512"/>
      <c r="I37" s="397"/>
      <c r="J37" s="398"/>
      <c r="K37" s="398"/>
      <c r="L37" s="399"/>
      <c r="M37" s="154">
        <f>SUM(M30:M36)</f>
        <v>0</v>
      </c>
      <c r="N37" s="343">
        <f t="shared" ref="N37:R37" si="46">SUM(N30:N36)</f>
        <v>0</v>
      </c>
      <c r="O37" s="343">
        <f t="shared" si="46"/>
        <v>0</v>
      </c>
      <c r="P37" s="343">
        <f t="shared" si="46"/>
        <v>0</v>
      </c>
      <c r="Q37" s="154">
        <f t="shared" si="46"/>
        <v>0</v>
      </c>
      <c r="R37" s="154">
        <f t="shared" si="46"/>
        <v>0</v>
      </c>
      <c r="S37" s="400"/>
      <c r="T37" s="432"/>
      <c r="U37" s="442"/>
      <c r="V37" s="237"/>
      <c r="W37" s="222">
        <f>IF(AND(A37="F",C38="So"),0,IF(AND(A38="F",C37="So"),0,IF(A37="F",IF(I37="*",1.5,0),IF(A38="F",IF(I37="*",0.5,0),IF(C37="So",IF(I37="*",1.5,0),IF(C38="So",IF(I37="*",0.5,0),IF(I37="*",2,0)))))))</f>
        <v>0</v>
      </c>
      <c r="X37" s="222">
        <f t="shared" si="43"/>
        <v>0</v>
      </c>
      <c r="Y37" s="222">
        <f t="shared" si="45"/>
        <v>0</v>
      </c>
    </row>
    <row r="38" spans="1:25" ht="18" customHeight="1" x14ac:dyDescent="0.25">
      <c r="A38" s="174"/>
      <c r="B38" s="238">
        <v>28</v>
      </c>
      <c r="C38" s="239" t="s">
        <v>12</v>
      </c>
      <c r="D38" s="201"/>
      <c r="E38" s="201"/>
      <c r="F38" s="201"/>
      <c r="G38" s="279"/>
      <c r="H38" s="201"/>
      <c r="I38" s="201"/>
      <c r="J38" s="280">
        <f t="shared" ref="J38:J40" si="47">E38*24-D38*24</f>
        <v>0</v>
      </c>
      <c r="K38" s="280">
        <f>IF(J38&lt;6.01,J38,IF(J38&gt;9,J38-0.75,J38-0.5))</f>
        <v>0</v>
      </c>
      <c r="L38" s="281">
        <f t="shared" ref="L38:L40" si="48">IF(F38="*",2,0)</f>
        <v>0</v>
      </c>
      <c r="M38" s="150">
        <f t="shared" ref="M38:M40" si="49">L38+K38</f>
        <v>0</v>
      </c>
      <c r="N38" s="345">
        <f t="shared" ref="N38:N40" si="50">H38*24-G38*24</f>
        <v>0</v>
      </c>
      <c r="O38" s="345">
        <f>IF(N38&lt;6.01,N38,IF(N38&gt;9,N38-0.75,N38-0.5))</f>
        <v>0</v>
      </c>
      <c r="P38" s="345">
        <f t="shared" ref="P38:P40" si="51">IF(I38="*",2,0)</f>
        <v>0</v>
      </c>
      <c r="Q38" s="150">
        <f t="shared" ref="Q38:Q40" si="52">P38+O38</f>
        <v>0</v>
      </c>
      <c r="R38" s="150">
        <f t="shared" ref="R38:R40" si="53">(M38-Q38)*-1</f>
        <v>0</v>
      </c>
      <c r="S38" s="210"/>
      <c r="T38" s="434"/>
      <c r="U38" s="444"/>
      <c r="V38" s="260"/>
      <c r="W38" s="222">
        <f>IF(AND(A38="F",C39="So"),0,IF(AND(A39="F",C38="So"),0,IF(A38="F",IF(I38="*",1.5,0),IF(A39="F",IF(I38="*",0.5,0),IF(C38="So",IF(I38="*",1.5,0),IF(C39="So",IF(I38="*",0.5,0),IF(I38="*",2,0)))))))</f>
        <v>0</v>
      </c>
      <c r="X38" s="222">
        <f>IF(Y38&gt;0.01,0,IF(C38="So",IF(AND(I38="*",I36="*"),Q38,IF(I38="*",Q38-2+0.5,IF(I36="*",Q38+1.5,Q38))),0))</f>
        <v>0</v>
      </c>
      <c r="Y38" s="222">
        <f>IF(A38="F",IF(AND(I38="*",I36="*"),Q38,IF(I38="*",Q38-2+0.5,IF(I36="*",Q38+1.5,Q38))),0)</f>
        <v>0</v>
      </c>
    </row>
    <row r="39" spans="1:25" ht="18" customHeight="1" x14ac:dyDescent="0.25">
      <c r="A39" s="174"/>
      <c r="B39" s="238">
        <v>29</v>
      </c>
      <c r="C39" s="239" t="s">
        <v>13</v>
      </c>
      <c r="D39" s="201"/>
      <c r="E39" s="201"/>
      <c r="F39" s="201"/>
      <c r="G39" s="279"/>
      <c r="H39" s="201"/>
      <c r="I39" s="201"/>
      <c r="J39" s="280">
        <f t="shared" si="47"/>
        <v>0</v>
      </c>
      <c r="K39" s="280">
        <f t="shared" ref="K39:K40" si="54">IF(J39&lt;6.01,J39,IF(J39&gt;9,J39-0.75,J39-0.5))</f>
        <v>0</v>
      </c>
      <c r="L39" s="281">
        <f t="shared" si="48"/>
        <v>0</v>
      </c>
      <c r="M39" s="150">
        <f t="shared" si="49"/>
        <v>0</v>
      </c>
      <c r="N39" s="345">
        <f t="shared" si="50"/>
        <v>0</v>
      </c>
      <c r="O39" s="345">
        <f t="shared" ref="O39:O40" si="55">IF(N39&lt;6.01,N39,IF(N39&gt;9,N39-0.75,N39-0.5))</f>
        <v>0</v>
      </c>
      <c r="P39" s="345">
        <f t="shared" si="51"/>
        <v>0</v>
      </c>
      <c r="Q39" s="150">
        <f t="shared" si="52"/>
        <v>0</v>
      </c>
      <c r="R39" s="150">
        <f t="shared" si="53"/>
        <v>0</v>
      </c>
      <c r="S39" s="210"/>
      <c r="T39" s="434"/>
      <c r="U39" s="444"/>
      <c r="V39" s="260"/>
      <c r="W39" s="222">
        <f>IF(AND(A39="F",C40="So"),0,IF(AND(A40="F",C39="So"),0,IF(A39="F",IF(I39="*",1.5,0),IF(A40="F",IF(I39="*",0.5,0),IF(C39="So",IF(I39="*",1.5,0),IF(C40="So",IF(I39="*",0.5,0),IF(I39="*",2,0)))))))</f>
        <v>0</v>
      </c>
      <c r="X39" s="222">
        <f>IF(Y39&gt;0.01,0,IF(C39="So",IF(AND(I39="*",I38="*"),Q39,IF(I39="*",Q39-2+0.5,IF(I38="*",Q39+1.5,Q39))),0))</f>
        <v>0</v>
      </c>
      <c r="Y39" s="222">
        <f>IF(A39="F",IF(AND(I39="*",I38="*"),Q39,IF(I39="*",Q39-2+0.5,IF(I38="*",Q39+1.5,Q39))),0)</f>
        <v>0</v>
      </c>
    </row>
    <row r="40" spans="1:25" ht="18" customHeight="1" x14ac:dyDescent="0.25">
      <c r="A40" s="174"/>
      <c r="B40" s="238">
        <v>30</v>
      </c>
      <c r="C40" s="239" t="s">
        <v>14</v>
      </c>
      <c r="D40" s="201"/>
      <c r="E40" s="201"/>
      <c r="F40" s="201"/>
      <c r="G40" s="279"/>
      <c r="H40" s="201"/>
      <c r="I40" s="201"/>
      <c r="J40" s="280">
        <f t="shared" si="47"/>
        <v>0</v>
      </c>
      <c r="K40" s="280">
        <f t="shared" si="54"/>
        <v>0</v>
      </c>
      <c r="L40" s="281">
        <f t="shared" si="48"/>
        <v>0</v>
      </c>
      <c r="M40" s="150">
        <f t="shared" si="49"/>
        <v>0</v>
      </c>
      <c r="N40" s="345">
        <f t="shared" si="50"/>
        <v>0</v>
      </c>
      <c r="O40" s="345">
        <f t="shared" si="55"/>
        <v>0</v>
      </c>
      <c r="P40" s="345">
        <f t="shared" si="51"/>
        <v>0</v>
      </c>
      <c r="Q40" s="150">
        <f t="shared" si="52"/>
        <v>0</v>
      </c>
      <c r="R40" s="150">
        <f t="shared" si="53"/>
        <v>0</v>
      </c>
      <c r="S40" s="210"/>
      <c r="T40" s="434"/>
      <c r="U40" s="444"/>
      <c r="V40" s="260"/>
      <c r="W40" s="222">
        <f>IF(AND(A40="F",C41="So"),0,IF(AND(A41="F",C40="So"),0,IF(A40="F",IF(I40="*",1.5,0),IF(A41="F",IF(I40="*",0.5,0),IF(C40="So",IF(I40="*",1.5,0),IF(C41="So",IF(I40="*",0.5,0),IF(I40="*",2,0)))))))</f>
        <v>0</v>
      </c>
      <c r="X40" s="222">
        <f>IF(Y40&gt;0.01,0,IF(C40="So",IF(AND(I40="*",I39="*"),Q40,IF(I40="*",Q40-2+0.5,IF(I39="*",Q40+1.5,Q40))),0))</f>
        <v>0</v>
      </c>
      <c r="Y40" s="222">
        <f>IF(A40="F",IF(AND(I40="*",I39="*"),Q40,IF(I40="*",Q40-2+0.5,IF(I39="*",Q40+1.5,Q40))),0)</f>
        <v>0</v>
      </c>
    </row>
    <row r="41" spans="1:25" ht="18" customHeight="1" thickBot="1" x14ac:dyDescent="0.3">
      <c r="A41" s="174"/>
      <c r="B41" s="213">
        <v>31</v>
      </c>
      <c r="C41" s="214" t="s">
        <v>15</v>
      </c>
      <c r="D41" s="353"/>
      <c r="E41" s="353"/>
      <c r="F41" s="353"/>
      <c r="G41" s="354"/>
      <c r="H41" s="353"/>
      <c r="I41" s="353"/>
      <c r="J41" s="355">
        <f t="shared" ref="J41" si="56">E41*24-D41*24</f>
        <v>0</v>
      </c>
      <c r="K41" s="355">
        <f>IF(J41&lt;6.01,J41,IF(J41&gt;9,J41-0.75,J41-0.5))</f>
        <v>0</v>
      </c>
      <c r="L41" s="356">
        <f t="shared" ref="L41" si="57">IF(F41="*",2,0)</f>
        <v>0</v>
      </c>
      <c r="M41" s="151">
        <f t="shared" ref="M41" si="58">L41+K41</f>
        <v>0</v>
      </c>
      <c r="N41" s="346">
        <f t="shared" ref="N41" si="59">H41*24-G41*24</f>
        <v>0</v>
      </c>
      <c r="O41" s="346">
        <f>IF(N41&lt;6.01,N41,IF(N41&gt;9,N41-0.75,N41-0.5))</f>
        <v>0</v>
      </c>
      <c r="P41" s="346">
        <f t="shared" ref="P41" si="60">IF(I41="*",2,0)</f>
        <v>0</v>
      </c>
      <c r="Q41" s="151">
        <f t="shared" ref="Q41" si="61">P41+O41</f>
        <v>0</v>
      </c>
      <c r="R41" s="151">
        <f t="shared" ref="R41" si="62">(M41-Q41)*-1</f>
        <v>0</v>
      </c>
      <c r="S41" s="395"/>
      <c r="T41" s="461"/>
      <c r="U41" s="463"/>
      <c r="V41" s="260"/>
      <c r="W41" s="222">
        <f t="shared" ref="W41" si="63">IF(AND(A41="F",C42="So"),0,IF(AND(A42="F",C41="So"),0,IF(A41="F",IF(I41="*",1.5,0),IF(A42="F",IF(I41="*",0.5,0),IF(C41="So",IF(I41="*",1.5,0),IF(C42="So",IF(I41="*",0.5,0),IF(I41="*",2,0)))))))</f>
        <v>0</v>
      </c>
      <c r="X41" s="222">
        <f>IF(Y41&gt;0.01,0,IF(C41="So",IF(AND(I41="*",I40="*"),Q41,IF(I41="*",Q41-2+0.5,IF(I40="*",Q41+1.5,Q41))),0))</f>
        <v>0</v>
      </c>
      <c r="Y41" s="222">
        <f>IF(A41="F",IF(AND(I41="*",I40="*"),Q41,IF(I41="*",Q41-2+0.5,IF(I40="*",Q41+1.5,Q41))),0)</f>
        <v>0</v>
      </c>
    </row>
    <row r="42" spans="1:25" ht="18" customHeight="1" thickBot="1" x14ac:dyDescent="0.3">
      <c r="B42" s="231"/>
      <c r="C42" s="497" t="s">
        <v>11</v>
      </c>
      <c r="D42" s="498"/>
      <c r="E42" s="498"/>
      <c r="F42" s="498"/>
      <c r="G42" s="498"/>
      <c r="H42" s="499"/>
      <c r="I42" s="397"/>
      <c r="J42" s="398"/>
      <c r="K42" s="398"/>
      <c r="L42" s="399"/>
      <c r="M42" s="154">
        <f t="shared" ref="M42:R42" si="64">SUM(M22:M26)</f>
        <v>0</v>
      </c>
      <c r="N42" s="154">
        <f t="shared" si="64"/>
        <v>0</v>
      </c>
      <c r="O42" s="154">
        <f t="shared" si="64"/>
        <v>0</v>
      </c>
      <c r="P42" s="154">
        <f t="shared" si="64"/>
        <v>0</v>
      </c>
      <c r="Q42" s="154">
        <f t="shared" si="64"/>
        <v>0</v>
      </c>
      <c r="R42" s="154">
        <f t="shared" si="64"/>
        <v>0</v>
      </c>
      <c r="S42" s="302"/>
      <c r="T42" s="437"/>
      <c r="U42" s="456">
        <f>SUM(U7:U41)</f>
        <v>0</v>
      </c>
      <c r="V42" s="303"/>
      <c r="W42" s="337">
        <f>SUM(W7:W41)</f>
        <v>0</v>
      </c>
      <c r="X42" s="337">
        <f>SUM(X7:X41)</f>
        <v>0</v>
      </c>
      <c r="Y42" s="337">
        <f>SUM(Y7:Y41)</f>
        <v>0</v>
      </c>
    </row>
    <row r="43" spans="1:25" ht="18" customHeight="1" x14ac:dyDescent="0.25">
      <c r="B43" s="304"/>
      <c r="C43" s="283"/>
      <c r="D43" s="305"/>
      <c r="E43" s="305"/>
      <c r="F43" s="305"/>
      <c r="G43" s="306"/>
      <c r="H43" s="307"/>
      <c r="I43" s="307"/>
      <c r="J43" s="308"/>
      <c r="K43" s="308"/>
      <c r="L43" s="309"/>
      <c r="M43" s="310"/>
      <c r="N43" s="308"/>
      <c r="O43" s="308"/>
      <c r="P43" s="309"/>
      <c r="Q43" s="311"/>
      <c r="R43" s="310"/>
      <c r="S43" s="312"/>
      <c r="T43" s="182"/>
      <c r="U43" s="182"/>
      <c r="V43" s="182"/>
    </row>
    <row r="44" spans="1:25" ht="18" customHeight="1" x14ac:dyDescent="0.25">
      <c r="B44" s="482" t="s">
        <v>18</v>
      </c>
      <c r="C44" s="483"/>
      <c r="D44" s="483"/>
      <c r="E44" s="483"/>
      <c r="F44" s="483"/>
      <c r="G44" s="483"/>
      <c r="H44" s="484"/>
      <c r="I44" s="313"/>
      <c r="J44" s="314"/>
      <c r="K44" s="314"/>
      <c r="L44" s="315"/>
      <c r="M44" s="316">
        <f>ROUND((Q2/5*G1)*4,0)/4</f>
        <v>176</v>
      </c>
      <c r="N44" s="178"/>
      <c r="O44" s="178"/>
      <c r="P44" s="179"/>
      <c r="Q44" s="164" t="s">
        <v>65</v>
      </c>
      <c r="R44" s="180"/>
      <c r="S44" s="317" t="s">
        <v>57</v>
      </c>
      <c r="T44" s="318"/>
      <c r="U44" s="428"/>
      <c r="V44" s="328"/>
    </row>
    <row r="45" spans="1:25" ht="18" customHeight="1" x14ac:dyDescent="0.25">
      <c r="B45" s="482" t="s">
        <v>19</v>
      </c>
      <c r="C45" s="483"/>
      <c r="D45" s="483"/>
      <c r="E45" s="483"/>
      <c r="F45" s="483"/>
      <c r="G45" s="483"/>
      <c r="H45" s="484"/>
      <c r="I45" s="313"/>
      <c r="J45" s="314"/>
      <c r="K45" s="314"/>
      <c r="L45" s="315"/>
      <c r="M45" s="316">
        <f>SUM(Q42,Q36,Q28,Q20,Q13)</f>
        <v>0</v>
      </c>
      <c r="N45" s="178"/>
      <c r="O45" s="178"/>
      <c r="P45" s="179"/>
      <c r="Q45" s="164" t="s">
        <v>65</v>
      </c>
      <c r="R45" s="180"/>
      <c r="S45" s="317" t="s">
        <v>58</v>
      </c>
      <c r="T45" s="318">
        <v>26</v>
      </c>
      <c r="U45" s="428"/>
      <c r="V45" s="328"/>
    </row>
    <row r="46" spans="1:25" ht="18" customHeight="1" x14ac:dyDescent="0.25">
      <c r="B46" s="471" t="s">
        <v>20</v>
      </c>
      <c r="C46" s="472"/>
      <c r="D46" s="472"/>
      <c r="E46" s="472"/>
      <c r="F46" s="472"/>
      <c r="G46" s="472"/>
      <c r="H46" s="473"/>
      <c r="I46" s="320"/>
      <c r="J46" s="321"/>
      <c r="K46" s="321"/>
      <c r="L46" s="322"/>
      <c r="M46" s="316"/>
      <c r="N46" s="178"/>
      <c r="O46" s="178"/>
      <c r="P46" s="179"/>
      <c r="Q46" s="180"/>
      <c r="R46" s="180"/>
      <c r="S46" s="317" t="s">
        <v>22</v>
      </c>
      <c r="T46" s="318">
        <v>0</v>
      </c>
      <c r="U46" s="428"/>
      <c r="V46" s="328"/>
    </row>
    <row r="47" spans="1:25" ht="18" customHeight="1" x14ac:dyDescent="0.25">
      <c r="B47" s="471" t="s">
        <v>21</v>
      </c>
      <c r="C47" s="472"/>
      <c r="D47" s="472"/>
      <c r="E47" s="472"/>
      <c r="F47" s="472"/>
      <c r="G47" s="472"/>
      <c r="H47" s="473"/>
      <c r="I47" s="320"/>
      <c r="J47" s="321"/>
      <c r="K47" s="321"/>
      <c r="L47" s="322"/>
      <c r="M47" s="316">
        <f>M45-M44</f>
        <v>-176</v>
      </c>
      <c r="N47" s="178"/>
      <c r="O47" s="178"/>
      <c r="P47" s="179"/>
      <c r="Q47" s="180"/>
      <c r="R47" s="180"/>
      <c r="S47" s="317" t="s">
        <v>24</v>
      </c>
      <c r="T47" s="318">
        <v>0</v>
      </c>
      <c r="U47" s="428"/>
      <c r="V47" s="328"/>
    </row>
    <row r="48" spans="1:25" ht="18" customHeight="1" x14ac:dyDescent="0.25">
      <c r="B48" s="471" t="s">
        <v>23</v>
      </c>
      <c r="C48" s="472"/>
      <c r="D48" s="472"/>
      <c r="E48" s="472"/>
      <c r="F48" s="472"/>
      <c r="G48" s="472"/>
      <c r="H48" s="473"/>
      <c r="I48" s="320"/>
      <c r="J48" s="321"/>
      <c r="K48" s="321"/>
      <c r="L48" s="322"/>
      <c r="M48" s="316">
        <f>M46+M47</f>
        <v>-176</v>
      </c>
      <c r="N48" s="178"/>
      <c r="O48" s="178"/>
      <c r="P48" s="179"/>
      <c r="Q48" s="180"/>
      <c r="R48" s="180"/>
      <c r="S48" s="317" t="s">
        <v>25</v>
      </c>
      <c r="T48" s="239">
        <f>T45+T44-T47</f>
        <v>26</v>
      </c>
      <c r="U48" s="390"/>
      <c r="V48" s="174"/>
    </row>
    <row r="49" spans="2:22" ht="18" customHeight="1" x14ac:dyDescent="0.25">
      <c r="B49" s="323"/>
      <c r="C49" s="174"/>
      <c r="D49" s="181"/>
      <c r="E49" s="181"/>
      <c r="F49" s="181"/>
      <c r="G49" s="191"/>
      <c r="H49" s="174"/>
      <c r="I49" s="174"/>
      <c r="J49" s="178"/>
      <c r="K49" s="178"/>
      <c r="L49" s="179"/>
      <c r="M49" s="180"/>
      <c r="N49" s="178"/>
      <c r="O49" s="178"/>
      <c r="P49" s="179"/>
      <c r="Q49" s="180"/>
      <c r="R49" s="180"/>
      <c r="S49" s="182"/>
      <c r="T49" s="174"/>
      <c r="U49" s="174"/>
      <c r="V49" s="174"/>
    </row>
    <row r="50" spans="2:22" ht="18" customHeight="1" x14ac:dyDescent="0.25">
      <c r="B50" s="464" t="s">
        <v>91</v>
      </c>
      <c r="C50" s="464"/>
      <c r="D50" s="464"/>
      <c r="E50" s="464"/>
      <c r="F50" s="464"/>
      <c r="G50" s="464"/>
      <c r="H50" s="464"/>
      <c r="I50" s="406"/>
      <c r="J50" s="407"/>
      <c r="K50" s="407"/>
      <c r="L50" s="408"/>
      <c r="M50" s="409">
        <f>U42</f>
        <v>0</v>
      </c>
      <c r="N50" s="324"/>
      <c r="O50" s="324"/>
      <c r="P50" s="325"/>
      <c r="Q50" s="327"/>
      <c r="R50" s="326"/>
      <c r="S50" s="511"/>
      <c r="T50" s="511"/>
      <c r="U50" s="328"/>
      <c r="V50" s="328"/>
    </row>
    <row r="51" spans="2:22" ht="18" customHeight="1" x14ac:dyDescent="0.25">
      <c r="B51" s="182"/>
      <c r="C51" s="182"/>
      <c r="D51" s="182"/>
      <c r="E51" s="182"/>
      <c r="F51" s="182"/>
      <c r="G51" s="329"/>
      <c r="H51" s="182"/>
      <c r="I51" s="182"/>
      <c r="J51" s="330"/>
      <c r="K51" s="330"/>
      <c r="L51" s="331"/>
      <c r="M51" s="193"/>
      <c r="N51" s="330"/>
      <c r="O51" s="330"/>
      <c r="P51" s="331"/>
      <c r="Q51" s="193"/>
      <c r="R51" s="193"/>
      <c r="S51" s="182" t="s">
        <v>60</v>
      </c>
      <c r="T51" s="182"/>
      <c r="U51" s="182"/>
      <c r="V51" s="182"/>
    </row>
    <row r="52" spans="2:22" ht="18" customHeight="1" x14ac:dyDescent="0.25">
      <c r="S52" s="336"/>
    </row>
  </sheetData>
  <sheetProtection algorithmName="SHA-512" hashValue="AtTE094eE3MtT71DpLqa1EFezmZlwrjBERy5eNX68Amkgrm4akvMzRP13qszkcZVRsHzxk5NrGsw83ZDTIqvqg==" saltValue="RmCjVVE2MlBLzN8ujRZOSQ==" spinCount="100000" sheet="1" objects="1" scenarios="1"/>
  <protectedRanges>
    <protectedRange sqref="U7:U41" name="Bereich4"/>
    <protectedRange algorithmName="SHA-512" hashValue="X3Xm64b4be5pug3O4vjckIHj3Kar+w0vrr3OjtxVTvTRQHcX5Jmdi0iAnUvD+WMN4y3t/RKQHVIgQDesSiL2ug==" saltValue="xbxa0NqRbsLr5n+cYaI1jA==" spinCount="100000" sqref="M46" name="Bereich2_1"/>
    <protectedRange algorithmName="SHA-512" hashValue="txP625vL2mv2jQ5+INdA6L1oceV3Ds+BfXH6qSsjWdrjtzYFhmINnsKLd6sIRj84+Onqz5LZSs6PGZZ+dQemPQ==" saltValue="a8gsHyEzEsMWf7xxi35D6A==" spinCount="100000" sqref="C7:I42" name="Bereich1_2_1_1_1"/>
    <protectedRange algorithmName="SHA-512" hashValue="X3Xm64b4be5pug3O4vjckIHj3Kar+w0vrr3OjtxVTvTRQHcX5Jmdi0iAnUvD+WMN4y3t/RKQHVIgQDesSiL2ug==" saltValue="xbxa0NqRbsLr5n+cYaI1jA==" spinCount="100000" sqref="E2:V3 T44:V47 S7:S42" name="Bereich2_2_1_1_1"/>
  </protectedRanges>
  <mergeCells count="29">
    <mergeCell ref="B2:D2"/>
    <mergeCell ref="E2:G2"/>
    <mergeCell ref="I2:M2"/>
    <mergeCell ref="N2:P2"/>
    <mergeCell ref="B3:D3"/>
    <mergeCell ref="E3:G3"/>
    <mergeCell ref="I3:M3"/>
    <mergeCell ref="N3:P3"/>
    <mergeCell ref="B5:B6"/>
    <mergeCell ref="C5:C6"/>
    <mergeCell ref="D5:E5"/>
    <mergeCell ref="G5:H5"/>
    <mergeCell ref="M5:M6"/>
    <mergeCell ref="R5:R6"/>
    <mergeCell ref="S5:S6"/>
    <mergeCell ref="W5:Y5"/>
    <mergeCell ref="C13:H13"/>
    <mergeCell ref="C21:H21"/>
    <mergeCell ref="Q5:Q6"/>
    <mergeCell ref="B47:H47"/>
    <mergeCell ref="B48:H48"/>
    <mergeCell ref="S50:T50"/>
    <mergeCell ref="B50:H50"/>
    <mergeCell ref="C29:H29"/>
    <mergeCell ref="C37:H37"/>
    <mergeCell ref="C42:H42"/>
    <mergeCell ref="B44:H44"/>
    <mergeCell ref="B45:H45"/>
    <mergeCell ref="B46:H4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87AB-738E-49EC-818D-455F34721161}">
  <dimension ref="A1:Y50"/>
  <sheetViews>
    <sheetView zoomScale="85" zoomScaleNormal="85" workbookViewId="0">
      <selection activeCell="M44" sqref="M44"/>
    </sheetView>
  </sheetViews>
  <sheetFormatPr baseColWidth="10" defaultColWidth="11.42578125" defaultRowHeight="18" customHeight="1" x14ac:dyDescent="0.25"/>
  <cols>
    <col min="1" max="1" width="3.140625" customWidth="1"/>
    <col min="2" max="2" width="3.7109375" bestFit="1" customWidth="1"/>
    <col min="3" max="3" width="4.28515625" customWidth="1"/>
    <col min="4" max="4" width="6.85546875" customWidth="1"/>
    <col min="5" max="5" width="7.7109375" customWidth="1"/>
    <col min="6" max="6" width="5.5703125" bestFit="1" customWidth="1"/>
    <col min="7" max="7" width="7" style="332" customWidth="1"/>
    <col min="8" max="8" width="7.42578125" customWidth="1"/>
    <col min="9" max="9" width="5.5703125" bestFit="1" customWidth="1"/>
    <col min="10" max="10" width="7.85546875" style="333" hidden="1" customWidth="1"/>
    <col min="11" max="11" width="5.28515625" style="333" hidden="1" customWidth="1"/>
    <col min="12" max="12" width="5.28515625" style="334" hidden="1" customWidth="1"/>
    <col min="13" max="13" width="8" style="335" customWidth="1"/>
    <col min="14" max="15" width="5.42578125" style="333" hidden="1" customWidth="1"/>
    <col min="16" max="16" width="6.42578125" style="334" hidden="1" customWidth="1"/>
    <col min="17" max="17" width="8.42578125" style="335" bestFit="1" customWidth="1"/>
    <col min="18" max="18" width="5.7109375" style="335" customWidth="1"/>
    <col min="19" max="19" width="27.42578125" customWidth="1"/>
    <col min="20" max="20" width="10.42578125" bestFit="1" customWidth="1"/>
    <col min="21" max="21" width="4.85546875" customWidth="1"/>
    <col min="22" max="22" width="2.140625" customWidth="1"/>
    <col min="23" max="23" width="5.5703125" customWidth="1"/>
    <col min="24" max="25" width="5.7109375" customWidth="1"/>
  </cols>
  <sheetData>
    <row r="1" spans="1:25" ht="18" customHeight="1" x14ac:dyDescent="0.3">
      <c r="A1" s="172" t="s">
        <v>83</v>
      </c>
      <c r="B1" s="173"/>
      <c r="C1" s="174"/>
      <c r="D1" s="175"/>
      <c r="E1" s="175"/>
      <c r="F1" s="175"/>
      <c r="G1" s="176">
        <v>20</v>
      </c>
      <c r="H1" s="177" t="s">
        <v>72</v>
      </c>
      <c r="I1" s="174"/>
      <c r="J1" s="178"/>
      <c r="K1" s="178"/>
      <c r="L1" s="179"/>
      <c r="M1" s="180"/>
      <c r="N1" s="178"/>
      <c r="O1" s="178"/>
      <c r="P1" s="179"/>
      <c r="Q1" s="180"/>
      <c r="R1" s="180"/>
      <c r="S1" s="174"/>
      <c r="T1" s="174"/>
      <c r="U1" s="174"/>
      <c r="V1" s="174"/>
    </row>
    <row r="2" spans="1:25" ht="18" customHeight="1" x14ac:dyDescent="0.25">
      <c r="A2" s="174"/>
      <c r="B2" s="493" t="s">
        <v>69</v>
      </c>
      <c r="C2" s="493"/>
      <c r="D2" s="493"/>
      <c r="E2" s="494"/>
      <c r="F2" s="494"/>
      <c r="G2" s="494"/>
      <c r="H2" s="182"/>
      <c r="I2" s="495" t="s">
        <v>71</v>
      </c>
      <c r="J2" s="495"/>
      <c r="K2" s="495"/>
      <c r="L2" s="495"/>
      <c r="M2" s="495"/>
      <c r="N2" s="496" t="s">
        <v>67</v>
      </c>
      <c r="O2" s="496"/>
      <c r="P2" s="496"/>
      <c r="Q2" s="183">
        <v>40</v>
      </c>
      <c r="R2" s="184"/>
      <c r="S2" s="185" t="s">
        <v>68</v>
      </c>
      <c r="T2" s="186"/>
      <c r="U2" s="426"/>
      <c r="V2" s="187"/>
      <c r="W2" s="188"/>
      <c r="X2" s="188"/>
    </row>
    <row r="3" spans="1:25" ht="18" customHeight="1" x14ac:dyDescent="0.25">
      <c r="A3" s="177"/>
      <c r="B3" s="493" t="s">
        <v>70</v>
      </c>
      <c r="C3" s="493"/>
      <c r="D3" s="493"/>
      <c r="E3" s="494"/>
      <c r="F3" s="494"/>
      <c r="G3" s="494"/>
      <c r="H3" s="182"/>
      <c r="I3" s="495" t="s">
        <v>73</v>
      </c>
      <c r="J3" s="495"/>
      <c r="K3" s="495"/>
      <c r="L3" s="495"/>
      <c r="M3" s="495"/>
      <c r="N3" s="496" t="s">
        <v>66</v>
      </c>
      <c r="O3" s="496"/>
      <c r="P3" s="496"/>
      <c r="Q3" s="189"/>
      <c r="R3" s="184"/>
      <c r="S3" s="175"/>
      <c r="T3" s="175"/>
      <c r="U3" s="181"/>
      <c r="V3" s="175"/>
      <c r="W3" s="190"/>
      <c r="X3" s="190"/>
      <c r="Y3" s="190"/>
    </row>
    <row r="4" spans="1:25" ht="9.75" customHeight="1" thickBot="1" x14ac:dyDescent="0.3">
      <c r="A4" s="174"/>
      <c r="B4" s="175"/>
      <c r="C4" s="175"/>
      <c r="D4" s="175"/>
      <c r="E4" s="175"/>
      <c r="F4" s="175"/>
      <c r="G4" s="191"/>
      <c r="H4" s="182"/>
      <c r="I4" s="182"/>
      <c r="J4" s="192"/>
      <c r="K4" s="192"/>
      <c r="L4" s="192"/>
      <c r="M4" s="193"/>
      <c r="N4" s="194"/>
      <c r="O4" s="194"/>
      <c r="P4" s="194"/>
      <c r="Q4" s="193"/>
      <c r="R4" s="184"/>
      <c r="S4" s="175"/>
      <c r="T4" s="195"/>
      <c r="U4" s="427"/>
      <c r="V4" s="175"/>
    </row>
    <row r="5" spans="1:25" ht="32.25" customHeight="1" x14ac:dyDescent="0.25">
      <c r="A5" s="196"/>
      <c r="B5" s="500" t="s">
        <v>2</v>
      </c>
      <c r="C5" s="502" t="s">
        <v>3</v>
      </c>
      <c r="D5" s="504" t="s">
        <v>4</v>
      </c>
      <c r="E5" s="505"/>
      <c r="F5" s="197" t="s">
        <v>63</v>
      </c>
      <c r="G5" s="506" t="s">
        <v>5</v>
      </c>
      <c r="H5" s="507"/>
      <c r="I5" s="197" t="s">
        <v>63</v>
      </c>
      <c r="J5" s="199"/>
      <c r="K5" s="199"/>
      <c r="L5" s="200" t="s">
        <v>64</v>
      </c>
      <c r="M5" s="508" t="s">
        <v>6</v>
      </c>
      <c r="N5" s="199"/>
      <c r="O5" s="199"/>
      <c r="P5" s="200" t="s">
        <v>64</v>
      </c>
      <c r="Q5" s="508" t="s">
        <v>7</v>
      </c>
      <c r="R5" s="508" t="s">
        <v>8</v>
      </c>
      <c r="S5" s="504" t="s">
        <v>0</v>
      </c>
      <c r="T5" s="429" t="s">
        <v>1</v>
      </c>
      <c r="U5" s="438" t="s">
        <v>90</v>
      </c>
      <c r="V5" s="175"/>
      <c r="W5" s="488" t="s">
        <v>74</v>
      </c>
      <c r="X5" s="488"/>
      <c r="Y5" s="488"/>
    </row>
    <row r="6" spans="1:25" ht="15" x14ac:dyDescent="0.25">
      <c r="A6" s="202"/>
      <c r="B6" s="501"/>
      <c r="C6" s="503"/>
      <c r="D6" s="204" t="s">
        <v>61</v>
      </c>
      <c r="E6" s="205" t="s">
        <v>62</v>
      </c>
      <c r="F6" s="206"/>
      <c r="G6" s="207" t="s">
        <v>61</v>
      </c>
      <c r="H6" s="206" t="s">
        <v>62</v>
      </c>
      <c r="I6" s="206"/>
      <c r="J6" s="208"/>
      <c r="K6" s="208"/>
      <c r="L6" s="209"/>
      <c r="M6" s="509"/>
      <c r="N6" s="208"/>
      <c r="O6" s="208"/>
      <c r="P6" s="209"/>
      <c r="Q6" s="509"/>
      <c r="R6" s="509"/>
      <c r="S6" s="510"/>
      <c r="T6" s="266" t="s">
        <v>9</v>
      </c>
      <c r="U6" s="439"/>
      <c r="V6" s="211"/>
      <c r="W6" s="212" t="s">
        <v>75</v>
      </c>
      <c r="X6" s="212" t="s">
        <v>76</v>
      </c>
      <c r="Y6" s="212" t="s">
        <v>77</v>
      </c>
    </row>
    <row r="7" spans="1:25" ht="18" customHeight="1" x14ac:dyDescent="0.25">
      <c r="A7" s="202"/>
      <c r="B7" s="213" t="s">
        <v>55</v>
      </c>
      <c r="C7" s="214" t="s">
        <v>17</v>
      </c>
      <c r="D7" s="215"/>
      <c r="E7" s="215"/>
      <c r="F7" s="215"/>
      <c r="G7" s="216"/>
      <c r="H7" s="215"/>
      <c r="I7" s="215"/>
      <c r="J7" s="217">
        <f>E7*24-D7*24</f>
        <v>0</v>
      </c>
      <c r="K7" s="217">
        <f>IF(J7&lt;6.01,J7,IF(J7&gt;9,J7-0.75,J7-0.5))</f>
        <v>0</v>
      </c>
      <c r="L7" s="218">
        <f>IF(F7="*",2,0)</f>
        <v>0</v>
      </c>
      <c r="M7" s="151">
        <f>L7+K7</f>
        <v>0</v>
      </c>
      <c r="N7" s="341">
        <f>H7*24-G7*24</f>
        <v>0</v>
      </c>
      <c r="O7" s="341">
        <f>IF(N7&lt;6.01,N7,IF(N7&gt;9,N7-0.75,N7-0.5))</f>
        <v>0</v>
      </c>
      <c r="P7" s="341">
        <f>IF(I7="*",2,0)</f>
        <v>0</v>
      </c>
      <c r="Q7" s="151">
        <f>P7+O7</f>
        <v>0</v>
      </c>
      <c r="R7" s="151">
        <f>(M7-Q7)*-1</f>
        <v>0</v>
      </c>
      <c r="S7" s="219"/>
      <c r="T7" s="430"/>
      <c r="U7" s="440"/>
      <c r="V7" s="221"/>
      <c r="W7" s="222">
        <f>IF(AND(A7="F",C8="So"),0,IF(AND(A8="F",C7="So"),0,IF(A7="F",IF(I7="*",1.5,0),IF(A8="F",IF(I7="*",0.5,0),IF(C7="So",IF(I7="*",1.5,0),IF(C8="So",IF(I7="*",0.5,0),IF(I7="*",2,0)))))))</f>
        <v>0</v>
      </c>
      <c r="X7" s="222">
        <f>IF(Y7&gt;0.01,0,IF(C7="So",IF(AND(I7="*",I6="*"),Q7,IF(I7="*",Q7-2+0.5,IF(I6="*",Q7+1.5,Q7))),0))</f>
        <v>0</v>
      </c>
      <c r="Y7" s="222">
        <f>IF(A7="F",IF(AND(I7="*",I6="*"),Q7,IF(I7="*",Q7-2+0.5,IF(I6="*",Q7+1.5,Q7))),0)</f>
        <v>0</v>
      </c>
    </row>
    <row r="8" spans="1:25" ht="18" customHeight="1" x14ac:dyDescent="0.25">
      <c r="A8" s="202"/>
      <c r="B8" s="223" t="s">
        <v>26</v>
      </c>
      <c r="C8" s="224" t="s">
        <v>10</v>
      </c>
      <c r="D8" s="225"/>
      <c r="E8" s="225"/>
      <c r="F8" s="225"/>
      <c r="G8" s="226"/>
      <c r="H8" s="225"/>
      <c r="I8" s="225"/>
      <c r="J8" s="227">
        <f>E8*24-D8*24</f>
        <v>0</v>
      </c>
      <c r="K8" s="227">
        <f>IF(J8&lt;6.01,J8,IF(J8&gt;9,J8-0.75,J8-0.5))</f>
        <v>0</v>
      </c>
      <c r="L8" s="228">
        <f>IF(F8="*",2,0)</f>
        <v>0</v>
      </c>
      <c r="M8" s="144">
        <f>L8+K8</f>
        <v>0</v>
      </c>
      <c r="N8" s="342">
        <f>H8*24-G8*24</f>
        <v>0</v>
      </c>
      <c r="O8" s="342">
        <f>IF(N8&lt;6.01,N8,IF(N8&gt;9,N8-0.75,N8-0.5))</f>
        <v>0</v>
      </c>
      <c r="P8" s="342">
        <f>IF(I8="*",2,0)</f>
        <v>0</v>
      </c>
      <c r="Q8" s="144">
        <f>P8+O8</f>
        <v>0</v>
      </c>
      <c r="R8" s="144">
        <f>(M8-Q8)*-1</f>
        <v>0</v>
      </c>
      <c r="S8" s="229"/>
      <c r="T8" s="431"/>
      <c r="U8" s="441"/>
      <c r="V8" s="221"/>
      <c r="W8" s="222">
        <f>IF(AND(A8="F",C10="So"),0,IF(AND(A10="F",C8="So"),0,IF(A8="F",IF(I8="*",1.5,0),IF(A10="F",IF(I8="*",0.5,0),IF(C8="So",IF(I8="*",1.5,0),IF(C10="So",IF(I8="*",0.5,0),IF(I8="*",2,0)))))))</f>
        <v>0</v>
      </c>
      <c r="X8" s="222">
        <f t="shared" ref="X8:X39" si="0">IF(Y8&gt;0.01,0,IF(C8="So",IF(AND(I8="*",I7="*"),Q8,IF(I8="*",Q8-2+0.5,IF(I7="*",Q8+1.5,Q8))),0))</f>
        <v>0</v>
      </c>
      <c r="Y8" s="222">
        <f t="shared" ref="Y8:Y39" si="1">IF(A8="F",IF(AND(I8="*",I7="*"),Q8,IF(I8="*",Q8-2+0.5,IF(I7="*",Q8+1.5,Q8))),0)</f>
        <v>0</v>
      </c>
    </row>
    <row r="9" spans="1:25" ht="18" customHeight="1" x14ac:dyDescent="0.25">
      <c r="A9" s="202"/>
      <c r="B9" s="231"/>
      <c r="C9" s="497" t="s">
        <v>11</v>
      </c>
      <c r="D9" s="498"/>
      <c r="E9" s="498"/>
      <c r="F9" s="498"/>
      <c r="G9" s="498"/>
      <c r="H9" s="499"/>
      <c r="I9" s="232"/>
      <c r="J9" s="233"/>
      <c r="K9" s="233"/>
      <c r="L9" s="234"/>
      <c r="M9" s="154">
        <f>SUM(M7:M8)</f>
        <v>0</v>
      </c>
      <c r="N9" s="343">
        <f t="shared" ref="N9:R9" si="2">SUM(N7:N8)</f>
        <v>0</v>
      </c>
      <c r="O9" s="343">
        <f t="shared" si="2"/>
        <v>0</v>
      </c>
      <c r="P9" s="343">
        <f t="shared" si="2"/>
        <v>0</v>
      </c>
      <c r="Q9" s="154">
        <f t="shared" si="2"/>
        <v>0</v>
      </c>
      <c r="R9" s="154">
        <f t="shared" si="2"/>
        <v>0</v>
      </c>
      <c r="S9" s="235" t="s">
        <v>65</v>
      </c>
      <c r="T9" s="432"/>
      <c r="U9" s="442"/>
      <c r="V9" s="237"/>
      <c r="W9" s="222">
        <f t="shared" ref="W9:W39" si="3">IF(AND(A9="F",C10="So"),0,IF(AND(A10="F",C9="So"),0,IF(A9="F",IF(I9="*",1.5,0),IF(A10="F",IF(I9="*",0.5,0),IF(C9="So",IF(I9="*",1.5,0),IF(C10="So",IF(I9="*",0.5,0),IF(I9="*",2,0)))))))</f>
        <v>0</v>
      </c>
      <c r="X9" s="222">
        <f t="shared" si="0"/>
        <v>0</v>
      </c>
      <c r="Y9" s="222">
        <f t="shared" si="1"/>
        <v>0</v>
      </c>
    </row>
    <row r="10" spans="1:25" ht="18" customHeight="1" x14ac:dyDescent="0.25">
      <c r="A10" s="202"/>
      <c r="B10" s="238" t="s">
        <v>27</v>
      </c>
      <c r="C10" s="239" t="s">
        <v>12</v>
      </c>
      <c r="D10" s="240"/>
      <c r="E10" s="240"/>
      <c r="F10" s="241"/>
      <c r="G10" s="242"/>
      <c r="H10" s="240"/>
      <c r="I10" s="241"/>
      <c r="J10" s="243">
        <f t="shared" ref="J10:J39" si="4">E10*24-D10*24</f>
        <v>0</v>
      </c>
      <c r="K10" s="243">
        <f t="shared" ref="K10:K16" si="5">IF(J10&lt;6.01,J10,IF(J10&gt;9,J10-0.75,J10-0.5))</f>
        <v>0</v>
      </c>
      <c r="L10" s="244">
        <f t="shared" ref="L10:L39" si="6">IF(F10="*",2,0)</f>
        <v>0</v>
      </c>
      <c r="M10" s="150">
        <f t="shared" ref="M10:M39" si="7">L10+K10</f>
        <v>0</v>
      </c>
      <c r="N10" s="344">
        <f t="shared" ref="N10:N39" si="8">H10*24-G10*24</f>
        <v>0</v>
      </c>
      <c r="O10" s="344">
        <f t="shared" ref="O10:O16" si="9">IF(N10&lt;6.01,N10,IF(N10&gt;9,N10-0.75,N10-0.5))</f>
        <v>0</v>
      </c>
      <c r="P10" s="344">
        <f t="shared" ref="P10:P39" si="10">IF(I10="*",2,0)</f>
        <v>0</v>
      </c>
      <c r="Q10" s="150">
        <f t="shared" ref="Q10:Q39" si="11">P10+O10</f>
        <v>0</v>
      </c>
      <c r="R10" s="150">
        <f t="shared" ref="R10:R39" si="12">(M10-Q10)*-1</f>
        <v>0</v>
      </c>
      <c r="S10" s="245"/>
      <c r="T10" s="433"/>
      <c r="U10" s="443"/>
      <c r="V10" s="221"/>
      <c r="W10" s="222">
        <f t="shared" si="3"/>
        <v>0</v>
      </c>
      <c r="X10" s="222">
        <f>IF(Y10&gt;0.01,0,IF(C10="So",IF(AND(I10="*",I8="*"),Q10,IF(I10="*",Q10-2+0.5,IF(I8="*",Q10+1.5,Q10))),0))</f>
        <v>0</v>
      </c>
      <c r="Y10" s="222">
        <f>IF(A10="F",IF(AND(I10="*",I8="*"),Q10,IF(I10="*",Q10-2+0.5,IF(I8="*",Q10+1.5,Q10))),0)</f>
        <v>0</v>
      </c>
    </row>
    <row r="11" spans="1:25" ht="18" customHeight="1" x14ac:dyDescent="0.25">
      <c r="A11" s="202"/>
      <c r="B11" s="238" t="s">
        <v>28</v>
      </c>
      <c r="C11" s="239" t="s">
        <v>13</v>
      </c>
      <c r="D11" s="240"/>
      <c r="E11" s="240"/>
      <c r="F11" s="241"/>
      <c r="G11" s="242"/>
      <c r="H11" s="240"/>
      <c r="I11" s="241"/>
      <c r="J11" s="243">
        <f t="shared" si="4"/>
        <v>0</v>
      </c>
      <c r="K11" s="243">
        <f t="shared" si="5"/>
        <v>0</v>
      </c>
      <c r="L11" s="244">
        <f t="shared" si="6"/>
        <v>0</v>
      </c>
      <c r="M11" s="150">
        <f t="shared" si="7"/>
        <v>0</v>
      </c>
      <c r="N11" s="344">
        <f t="shared" si="8"/>
        <v>0</v>
      </c>
      <c r="O11" s="344">
        <f t="shared" si="9"/>
        <v>0</v>
      </c>
      <c r="P11" s="344">
        <f t="shared" si="10"/>
        <v>0</v>
      </c>
      <c r="Q11" s="150">
        <f t="shared" si="11"/>
        <v>0</v>
      </c>
      <c r="R11" s="150">
        <f t="shared" si="12"/>
        <v>0</v>
      </c>
      <c r="S11" s="245"/>
      <c r="T11" s="433"/>
      <c r="U11" s="443"/>
      <c r="V11" s="221"/>
      <c r="W11" s="222">
        <f t="shared" si="3"/>
        <v>0</v>
      </c>
      <c r="X11" s="222">
        <f t="shared" si="0"/>
        <v>0</v>
      </c>
      <c r="Y11" s="222">
        <f t="shared" si="1"/>
        <v>0</v>
      </c>
    </row>
    <row r="12" spans="1:25" s="188" customFormat="1" ht="18" customHeight="1" x14ac:dyDescent="0.25">
      <c r="A12" s="202"/>
      <c r="B12" s="238" t="s">
        <v>29</v>
      </c>
      <c r="C12" s="239" t="s">
        <v>14</v>
      </c>
      <c r="D12" s="240"/>
      <c r="E12" s="240"/>
      <c r="F12" s="241"/>
      <c r="G12" s="242"/>
      <c r="H12" s="240"/>
      <c r="I12" s="241"/>
      <c r="J12" s="243">
        <f t="shared" si="4"/>
        <v>0</v>
      </c>
      <c r="K12" s="243">
        <f t="shared" si="5"/>
        <v>0</v>
      </c>
      <c r="L12" s="244">
        <f t="shared" si="6"/>
        <v>0</v>
      </c>
      <c r="M12" s="150">
        <f t="shared" si="7"/>
        <v>0</v>
      </c>
      <c r="N12" s="344">
        <f t="shared" si="8"/>
        <v>0</v>
      </c>
      <c r="O12" s="344">
        <f t="shared" si="9"/>
        <v>0</v>
      </c>
      <c r="P12" s="344">
        <f t="shared" si="10"/>
        <v>0</v>
      </c>
      <c r="Q12" s="150">
        <f>P12+O12</f>
        <v>0</v>
      </c>
      <c r="R12" s="150">
        <f>(M12-Q12)*-1</f>
        <v>0</v>
      </c>
      <c r="S12" s="245"/>
      <c r="T12" s="433"/>
      <c r="U12" s="443"/>
      <c r="V12" s="221"/>
      <c r="W12" s="222">
        <f t="shared" si="3"/>
        <v>0</v>
      </c>
      <c r="X12" s="222">
        <f t="shared" si="0"/>
        <v>0</v>
      </c>
      <c r="Y12" s="222">
        <f t="shared" si="1"/>
        <v>0</v>
      </c>
    </row>
    <row r="13" spans="1:25" ht="18" customHeight="1" x14ac:dyDescent="0.25">
      <c r="A13" s="202"/>
      <c r="B13" s="238" t="s">
        <v>30</v>
      </c>
      <c r="C13" s="239" t="s">
        <v>15</v>
      </c>
      <c r="D13" s="240"/>
      <c r="E13" s="240"/>
      <c r="F13" s="241"/>
      <c r="G13" s="242"/>
      <c r="H13" s="240"/>
      <c r="I13" s="241"/>
      <c r="J13" s="243">
        <f t="shared" si="4"/>
        <v>0</v>
      </c>
      <c r="K13" s="243">
        <f t="shared" si="5"/>
        <v>0</v>
      </c>
      <c r="L13" s="244">
        <f t="shared" si="6"/>
        <v>0</v>
      </c>
      <c r="M13" s="150">
        <f t="shared" si="7"/>
        <v>0</v>
      </c>
      <c r="N13" s="344">
        <f t="shared" si="8"/>
        <v>0</v>
      </c>
      <c r="O13" s="344">
        <f t="shared" si="9"/>
        <v>0</v>
      </c>
      <c r="P13" s="344">
        <f t="shared" si="10"/>
        <v>0</v>
      </c>
      <c r="Q13" s="150">
        <f t="shared" si="11"/>
        <v>0</v>
      </c>
      <c r="R13" s="150">
        <f t="shared" si="12"/>
        <v>0</v>
      </c>
      <c r="S13" s="245"/>
      <c r="T13" s="433"/>
      <c r="U13" s="443"/>
      <c r="V13" s="221"/>
      <c r="W13" s="222">
        <f t="shared" si="3"/>
        <v>0</v>
      </c>
      <c r="X13" s="222">
        <f t="shared" si="0"/>
        <v>0</v>
      </c>
      <c r="Y13" s="222">
        <f t="shared" si="1"/>
        <v>0</v>
      </c>
    </row>
    <row r="14" spans="1:25" ht="18" customHeight="1" x14ac:dyDescent="0.25">
      <c r="A14" s="247"/>
      <c r="B14" s="238" t="s">
        <v>31</v>
      </c>
      <c r="C14" s="239" t="s">
        <v>16</v>
      </c>
      <c r="D14" s="240"/>
      <c r="E14" s="240"/>
      <c r="F14" s="241"/>
      <c r="G14" s="242"/>
      <c r="H14" s="240"/>
      <c r="I14" s="241"/>
      <c r="J14" s="243">
        <f t="shared" si="4"/>
        <v>0</v>
      </c>
      <c r="K14" s="243">
        <f t="shared" si="5"/>
        <v>0</v>
      </c>
      <c r="L14" s="244">
        <f t="shared" si="6"/>
        <v>0</v>
      </c>
      <c r="M14" s="150">
        <f t="shared" si="7"/>
        <v>0</v>
      </c>
      <c r="N14" s="344">
        <f t="shared" si="8"/>
        <v>0</v>
      </c>
      <c r="O14" s="344">
        <f t="shared" si="9"/>
        <v>0</v>
      </c>
      <c r="P14" s="344">
        <f t="shared" si="10"/>
        <v>0</v>
      </c>
      <c r="Q14" s="150">
        <f t="shared" si="11"/>
        <v>0</v>
      </c>
      <c r="R14" s="150">
        <f t="shared" si="12"/>
        <v>0</v>
      </c>
      <c r="S14" s="245"/>
      <c r="T14" s="433"/>
      <c r="U14" s="443"/>
      <c r="V14" s="221"/>
      <c r="W14" s="222">
        <f t="shared" si="3"/>
        <v>0</v>
      </c>
      <c r="X14" s="222">
        <f t="shared" si="0"/>
        <v>0</v>
      </c>
      <c r="Y14" s="222">
        <f t="shared" si="1"/>
        <v>0</v>
      </c>
    </row>
    <row r="15" spans="1:25" ht="18" customHeight="1" x14ac:dyDescent="0.25">
      <c r="A15" s="248"/>
      <c r="B15" s="213" t="s">
        <v>32</v>
      </c>
      <c r="C15" s="213" t="s">
        <v>17</v>
      </c>
      <c r="D15" s="215"/>
      <c r="E15" s="215"/>
      <c r="F15" s="249"/>
      <c r="G15" s="216"/>
      <c r="H15" s="215"/>
      <c r="I15" s="249"/>
      <c r="J15" s="217">
        <f t="shared" si="4"/>
        <v>0</v>
      </c>
      <c r="K15" s="217">
        <f t="shared" si="5"/>
        <v>0</v>
      </c>
      <c r="L15" s="218">
        <f t="shared" si="6"/>
        <v>0</v>
      </c>
      <c r="M15" s="151">
        <f t="shared" si="7"/>
        <v>0</v>
      </c>
      <c r="N15" s="341">
        <f t="shared" si="8"/>
        <v>0</v>
      </c>
      <c r="O15" s="341">
        <f t="shared" si="9"/>
        <v>0</v>
      </c>
      <c r="P15" s="341">
        <f t="shared" si="10"/>
        <v>0</v>
      </c>
      <c r="Q15" s="151">
        <f t="shared" si="11"/>
        <v>0</v>
      </c>
      <c r="R15" s="151">
        <f t="shared" si="12"/>
        <v>0</v>
      </c>
      <c r="S15" s="250"/>
      <c r="T15" s="430"/>
      <c r="U15" s="440"/>
      <c r="V15" s="221"/>
      <c r="W15" s="222">
        <f t="shared" si="3"/>
        <v>0</v>
      </c>
      <c r="X15" s="222">
        <f t="shared" si="0"/>
        <v>0</v>
      </c>
      <c r="Y15" s="222">
        <f t="shared" si="1"/>
        <v>0</v>
      </c>
    </row>
    <row r="16" spans="1:25" ht="18" customHeight="1" x14ac:dyDescent="0.25">
      <c r="A16" s="248"/>
      <c r="B16" s="223" t="s">
        <v>33</v>
      </c>
      <c r="C16" s="223" t="s">
        <v>10</v>
      </c>
      <c r="D16" s="225"/>
      <c r="E16" s="225"/>
      <c r="F16" s="251"/>
      <c r="G16" s="226"/>
      <c r="H16" s="225"/>
      <c r="I16" s="251"/>
      <c r="J16" s="227">
        <f t="shared" si="4"/>
        <v>0</v>
      </c>
      <c r="K16" s="227">
        <f t="shared" si="5"/>
        <v>0</v>
      </c>
      <c r="L16" s="228">
        <f t="shared" si="6"/>
        <v>0</v>
      </c>
      <c r="M16" s="144">
        <f t="shared" si="7"/>
        <v>0</v>
      </c>
      <c r="N16" s="342">
        <f t="shared" si="8"/>
        <v>0</v>
      </c>
      <c r="O16" s="342">
        <f t="shared" si="9"/>
        <v>0</v>
      </c>
      <c r="P16" s="342">
        <f t="shared" si="10"/>
        <v>0</v>
      </c>
      <c r="Q16" s="144">
        <f t="shared" si="11"/>
        <v>0</v>
      </c>
      <c r="R16" s="144">
        <f t="shared" si="12"/>
        <v>0</v>
      </c>
      <c r="S16" s="252"/>
      <c r="T16" s="431"/>
      <c r="U16" s="441"/>
      <c r="V16" s="221"/>
      <c r="W16" s="222">
        <f>IF(AND(A16="F",C18="So"),0,IF(AND(A18="F",C16="So"),0,IF(A16="F",IF(I16="*",1.5,0),IF(A18="F",IF(I16="*",0.5,0),IF(C16="So",IF(I16="*",1.5,0),IF(C18="So",IF(I16="*",0.5,0),IF(I16="*",2,0)))))))</f>
        <v>0</v>
      </c>
      <c r="X16" s="222">
        <f t="shared" si="0"/>
        <v>0</v>
      </c>
      <c r="Y16" s="222">
        <f t="shared" si="1"/>
        <v>0</v>
      </c>
    </row>
    <row r="17" spans="1:25" ht="18" customHeight="1" x14ac:dyDescent="0.25">
      <c r="A17" s="253"/>
      <c r="B17" s="231"/>
      <c r="C17" s="497" t="s">
        <v>11</v>
      </c>
      <c r="D17" s="498"/>
      <c r="E17" s="498"/>
      <c r="F17" s="498"/>
      <c r="G17" s="498"/>
      <c r="H17" s="499"/>
      <c r="I17" s="232"/>
      <c r="J17" s="233"/>
      <c r="K17" s="233"/>
      <c r="L17" s="234"/>
      <c r="M17" s="154">
        <f>SUM(M10:M16)</f>
        <v>0</v>
      </c>
      <c r="N17" s="343">
        <f t="shared" ref="N17:R17" si="13">SUM(N10:N16)</f>
        <v>0</v>
      </c>
      <c r="O17" s="343">
        <f t="shared" si="13"/>
        <v>0</v>
      </c>
      <c r="P17" s="343">
        <f t="shared" si="13"/>
        <v>0</v>
      </c>
      <c r="Q17" s="154">
        <f t="shared" si="13"/>
        <v>0</v>
      </c>
      <c r="R17" s="154">
        <f t="shared" si="13"/>
        <v>0</v>
      </c>
      <c r="S17" s="235"/>
      <c r="T17" s="432"/>
      <c r="U17" s="442"/>
      <c r="V17" s="237"/>
      <c r="W17" s="222">
        <f t="shared" si="3"/>
        <v>0</v>
      </c>
      <c r="X17" s="222">
        <f t="shared" si="0"/>
        <v>0</v>
      </c>
      <c r="Y17" s="222">
        <f t="shared" si="1"/>
        <v>0</v>
      </c>
    </row>
    <row r="18" spans="1:25" ht="18" customHeight="1" x14ac:dyDescent="0.25">
      <c r="A18" s="253"/>
      <c r="B18" s="238">
        <v>10</v>
      </c>
      <c r="C18" s="239" t="s">
        <v>12</v>
      </c>
      <c r="D18" s="254"/>
      <c r="E18" s="254"/>
      <c r="F18" s="254"/>
      <c r="G18" s="255"/>
      <c r="H18" s="254"/>
      <c r="I18" s="254"/>
      <c r="J18" s="256">
        <f t="shared" si="4"/>
        <v>0</v>
      </c>
      <c r="K18" s="256">
        <f>IF(J18&lt;6.01,J18,IF(J18&gt;9,J18-0.75,J18-0.5))</f>
        <v>0</v>
      </c>
      <c r="L18" s="257">
        <f t="shared" si="6"/>
        <v>0</v>
      </c>
      <c r="M18" s="150">
        <f t="shared" si="7"/>
        <v>0</v>
      </c>
      <c r="N18" s="345">
        <f t="shared" si="8"/>
        <v>0</v>
      </c>
      <c r="O18" s="345">
        <f>IF(N18&lt;6.01,N18,IF(N18&gt;9,N18-0.75,N18-0.5))</f>
        <v>0</v>
      </c>
      <c r="P18" s="345">
        <f t="shared" si="10"/>
        <v>0</v>
      </c>
      <c r="Q18" s="150">
        <f t="shared" si="11"/>
        <v>0</v>
      </c>
      <c r="R18" s="150">
        <f t="shared" si="12"/>
        <v>0</v>
      </c>
      <c r="S18" s="258"/>
      <c r="T18" s="434"/>
      <c r="U18" s="444"/>
      <c r="V18" s="260"/>
      <c r="W18" s="222">
        <f t="shared" si="3"/>
        <v>0</v>
      </c>
      <c r="X18" s="222">
        <f>IF(Y18&gt;0.01,0,IF(C18="So",IF(AND(I18="*",I16="*"),Q18,IF(I18="*",Q18-2+0.5,IF(I16="*",Q18+1.5,Q18))),0))</f>
        <v>0</v>
      </c>
      <c r="Y18" s="222">
        <f>IF(A18="F",IF(AND(I18="*",I16="*"),Q18,IF(I18="*",Q18-2+0.5,IF(I16="*",Q18+1.5,Q18))),0)</f>
        <v>0</v>
      </c>
    </row>
    <row r="19" spans="1:25" ht="18" customHeight="1" x14ac:dyDescent="0.25">
      <c r="A19" s="253"/>
      <c r="B19" s="238">
        <v>11</v>
      </c>
      <c r="C19" s="239" t="s">
        <v>13</v>
      </c>
      <c r="D19" s="261"/>
      <c r="E19" s="261"/>
      <c r="F19" s="261"/>
      <c r="G19" s="262"/>
      <c r="H19" s="263"/>
      <c r="I19" s="261"/>
      <c r="J19" s="264">
        <f t="shared" si="4"/>
        <v>0</v>
      </c>
      <c r="K19" s="264">
        <f t="shared" ref="K19:K24" si="14">IF(J19&lt;6.01,J19,IF(J19&gt;9,J19-0.75,J19-0.5))</f>
        <v>0</v>
      </c>
      <c r="L19" s="265">
        <f t="shared" si="6"/>
        <v>0</v>
      </c>
      <c r="M19" s="150">
        <f t="shared" si="7"/>
        <v>0</v>
      </c>
      <c r="N19" s="345">
        <f t="shared" si="8"/>
        <v>0</v>
      </c>
      <c r="O19" s="345">
        <f t="shared" ref="O19:O24" si="15">IF(N19&lt;6.01,N19,IF(N19&gt;9,N19-0.75,N19-0.5))</f>
        <v>0</v>
      </c>
      <c r="P19" s="345">
        <f t="shared" si="10"/>
        <v>0</v>
      </c>
      <c r="Q19" s="150">
        <f t="shared" si="11"/>
        <v>0</v>
      </c>
      <c r="R19" s="150">
        <f t="shared" si="12"/>
        <v>0</v>
      </c>
      <c r="S19" s="266"/>
      <c r="T19" s="433"/>
      <c r="U19" s="443"/>
      <c r="V19" s="221"/>
      <c r="W19" s="222">
        <f t="shared" si="3"/>
        <v>0</v>
      </c>
      <c r="X19" s="222">
        <f t="shared" si="0"/>
        <v>0</v>
      </c>
      <c r="Y19" s="222">
        <f t="shared" si="1"/>
        <v>0</v>
      </c>
    </row>
    <row r="20" spans="1:25" s="188" customFormat="1" ht="18" customHeight="1" x14ac:dyDescent="0.25">
      <c r="A20" s="267"/>
      <c r="B20" s="238">
        <v>12</v>
      </c>
      <c r="C20" s="239" t="s">
        <v>14</v>
      </c>
      <c r="D20" s="241"/>
      <c r="E20" s="241"/>
      <c r="F20" s="241"/>
      <c r="G20" s="242"/>
      <c r="H20" s="241"/>
      <c r="I20" s="241"/>
      <c r="J20" s="243">
        <f t="shared" si="4"/>
        <v>0</v>
      </c>
      <c r="K20" s="243">
        <f t="shared" si="14"/>
        <v>0</v>
      </c>
      <c r="L20" s="244">
        <f t="shared" si="6"/>
        <v>0</v>
      </c>
      <c r="M20" s="150">
        <f t="shared" si="7"/>
        <v>0</v>
      </c>
      <c r="N20" s="345">
        <f t="shared" si="8"/>
        <v>0</v>
      </c>
      <c r="O20" s="345">
        <f t="shared" si="15"/>
        <v>0</v>
      </c>
      <c r="P20" s="345">
        <f t="shared" si="10"/>
        <v>0</v>
      </c>
      <c r="Q20" s="150">
        <f t="shared" si="11"/>
        <v>0</v>
      </c>
      <c r="R20" s="150">
        <f t="shared" si="12"/>
        <v>0</v>
      </c>
      <c r="S20" s="266"/>
      <c r="T20" s="433"/>
      <c r="U20" s="443"/>
      <c r="V20" s="221"/>
      <c r="W20" s="222">
        <f t="shared" si="3"/>
        <v>0</v>
      </c>
      <c r="X20" s="222">
        <f t="shared" si="0"/>
        <v>0</v>
      </c>
      <c r="Y20" s="222">
        <f t="shared" si="1"/>
        <v>0</v>
      </c>
    </row>
    <row r="21" spans="1:25" ht="18" customHeight="1" x14ac:dyDescent="0.25">
      <c r="A21" s="253"/>
      <c r="B21" s="238">
        <v>13</v>
      </c>
      <c r="C21" s="239" t="s">
        <v>15</v>
      </c>
      <c r="D21" s="263"/>
      <c r="E21" s="263"/>
      <c r="F21" s="261"/>
      <c r="G21" s="262"/>
      <c r="H21" s="263"/>
      <c r="I21" s="261"/>
      <c r="J21" s="264">
        <f t="shared" si="4"/>
        <v>0</v>
      </c>
      <c r="K21" s="264">
        <f t="shared" si="14"/>
        <v>0</v>
      </c>
      <c r="L21" s="265">
        <f t="shared" si="6"/>
        <v>0</v>
      </c>
      <c r="M21" s="150">
        <f t="shared" si="7"/>
        <v>0</v>
      </c>
      <c r="N21" s="345">
        <f t="shared" si="8"/>
        <v>0</v>
      </c>
      <c r="O21" s="345">
        <f t="shared" si="15"/>
        <v>0</v>
      </c>
      <c r="P21" s="345">
        <f t="shared" si="10"/>
        <v>0</v>
      </c>
      <c r="Q21" s="150">
        <f t="shared" si="11"/>
        <v>0</v>
      </c>
      <c r="R21" s="150">
        <f t="shared" si="12"/>
        <v>0</v>
      </c>
      <c r="S21" s="266"/>
      <c r="T21" s="433"/>
      <c r="U21" s="443"/>
      <c r="V21" s="221"/>
      <c r="W21" s="222">
        <f t="shared" si="3"/>
        <v>0</v>
      </c>
      <c r="X21" s="222">
        <f t="shared" si="0"/>
        <v>0</v>
      </c>
      <c r="Y21" s="222">
        <f t="shared" si="1"/>
        <v>0</v>
      </c>
    </row>
    <row r="22" spans="1:25" ht="18" customHeight="1" x14ac:dyDescent="0.25">
      <c r="A22" s="253"/>
      <c r="B22" s="238">
        <v>14</v>
      </c>
      <c r="C22" s="239" t="s">
        <v>16</v>
      </c>
      <c r="D22" s="241"/>
      <c r="E22" s="241"/>
      <c r="F22" s="241"/>
      <c r="G22" s="242"/>
      <c r="H22" s="241"/>
      <c r="I22" s="241"/>
      <c r="J22" s="243">
        <f t="shared" si="4"/>
        <v>0</v>
      </c>
      <c r="K22" s="243">
        <f t="shared" si="14"/>
        <v>0</v>
      </c>
      <c r="L22" s="244">
        <f t="shared" si="6"/>
        <v>0</v>
      </c>
      <c r="M22" s="150">
        <f t="shared" si="7"/>
        <v>0</v>
      </c>
      <c r="N22" s="345">
        <f t="shared" si="8"/>
        <v>0</v>
      </c>
      <c r="O22" s="345">
        <f t="shared" si="15"/>
        <v>0</v>
      </c>
      <c r="P22" s="345">
        <f t="shared" si="10"/>
        <v>0</v>
      </c>
      <c r="Q22" s="150">
        <f t="shared" si="11"/>
        <v>0</v>
      </c>
      <c r="R22" s="150">
        <f t="shared" si="12"/>
        <v>0</v>
      </c>
      <c r="S22" s="266"/>
      <c r="T22" s="433"/>
      <c r="U22" s="443"/>
      <c r="V22" s="221"/>
      <c r="W22" s="222">
        <f>IF(AND(A22="F",C23="So"),0,IF(AND(A23="F",C22="So"),0,IF(A22="F",IF(I22="*",1.5,0),IF(A23="F",IF(I22="*",0.5,0),IF(C22="So",IF(I22="*",1.5,0),IF(C23="So",IF(I22="*",0.5,0),IF(I22="*",2,0)))))))</f>
        <v>0</v>
      </c>
      <c r="X22" s="222">
        <f t="shared" si="0"/>
        <v>0</v>
      </c>
      <c r="Y22" s="222">
        <f t="shared" si="1"/>
        <v>0</v>
      </c>
    </row>
    <row r="23" spans="1:25" ht="18" customHeight="1" x14ac:dyDescent="0.25">
      <c r="A23" s="253"/>
      <c r="B23" s="213">
        <v>15</v>
      </c>
      <c r="C23" s="214" t="s">
        <v>17</v>
      </c>
      <c r="D23" s="268"/>
      <c r="E23" s="268"/>
      <c r="F23" s="268"/>
      <c r="G23" s="269"/>
      <c r="H23" s="268"/>
      <c r="I23" s="268"/>
      <c r="J23" s="270">
        <f t="shared" si="4"/>
        <v>0</v>
      </c>
      <c r="K23" s="270">
        <f t="shared" si="14"/>
        <v>0</v>
      </c>
      <c r="L23" s="271">
        <f t="shared" si="6"/>
        <v>0</v>
      </c>
      <c r="M23" s="151">
        <f t="shared" si="7"/>
        <v>0</v>
      </c>
      <c r="N23" s="346">
        <f t="shared" si="8"/>
        <v>0</v>
      </c>
      <c r="O23" s="346">
        <f t="shared" si="15"/>
        <v>0</v>
      </c>
      <c r="P23" s="346">
        <f t="shared" si="10"/>
        <v>0</v>
      </c>
      <c r="Q23" s="151">
        <f t="shared" si="11"/>
        <v>0</v>
      </c>
      <c r="R23" s="151">
        <f t="shared" si="12"/>
        <v>0</v>
      </c>
      <c r="S23" s="250"/>
      <c r="T23" s="430"/>
      <c r="U23" s="440"/>
      <c r="V23" s="221"/>
      <c r="W23" s="222">
        <f t="shared" si="3"/>
        <v>0</v>
      </c>
      <c r="X23" s="222">
        <f t="shared" si="0"/>
        <v>0</v>
      </c>
      <c r="Y23" s="222">
        <f t="shared" si="1"/>
        <v>0</v>
      </c>
    </row>
    <row r="24" spans="1:25" ht="18" customHeight="1" x14ac:dyDescent="0.25">
      <c r="A24" s="253"/>
      <c r="B24" s="223">
        <v>16</v>
      </c>
      <c r="C24" s="224" t="s">
        <v>10</v>
      </c>
      <c r="D24" s="272"/>
      <c r="E24" s="272"/>
      <c r="F24" s="272"/>
      <c r="G24" s="273"/>
      <c r="H24" s="272"/>
      <c r="I24" s="272"/>
      <c r="J24" s="274">
        <f t="shared" si="4"/>
        <v>0</v>
      </c>
      <c r="K24" s="274">
        <f t="shared" si="14"/>
        <v>0</v>
      </c>
      <c r="L24" s="275">
        <f t="shared" si="6"/>
        <v>0</v>
      </c>
      <c r="M24" s="144">
        <f t="shared" si="7"/>
        <v>0</v>
      </c>
      <c r="N24" s="347">
        <f t="shared" si="8"/>
        <v>0</v>
      </c>
      <c r="O24" s="347">
        <f t="shared" si="15"/>
        <v>0</v>
      </c>
      <c r="P24" s="347">
        <f t="shared" si="10"/>
        <v>0</v>
      </c>
      <c r="Q24" s="144">
        <f t="shared" si="11"/>
        <v>0</v>
      </c>
      <c r="R24" s="144">
        <f t="shared" si="12"/>
        <v>0</v>
      </c>
      <c r="S24" s="252"/>
      <c r="T24" s="431"/>
      <c r="U24" s="441"/>
      <c r="V24" s="221"/>
      <c r="W24" s="222">
        <f>IF(AND(A24="F",C26="So"),0,IF(AND(A26="F",C24="So"),0,IF(A24="F",IF(I24="*",1.5,0),IF(A26="F",IF(I24="*",0.5,0),IF(C24="So",IF(I24="*",1.5,0),IF(C26="So",IF(I24="*",0.5,0),IF(I24="*",2,0)))))))</f>
        <v>0</v>
      </c>
      <c r="X24" s="222">
        <f t="shared" si="0"/>
        <v>0</v>
      </c>
      <c r="Y24" s="222">
        <f t="shared" si="1"/>
        <v>0</v>
      </c>
    </row>
    <row r="25" spans="1:25" ht="18" customHeight="1" x14ac:dyDescent="0.25">
      <c r="A25" s="276"/>
      <c r="B25" s="277"/>
      <c r="C25" s="497" t="s">
        <v>11</v>
      </c>
      <c r="D25" s="498"/>
      <c r="E25" s="498"/>
      <c r="F25" s="498"/>
      <c r="G25" s="498"/>
      <c r="H25" s="499"/>
      <c r="I25" s="232"/>
      <c r="J25" s="233"/>
      <c r="K25" s="233"/>
      <c r="L25" s="234"/>
      <c r="M25" s="154">
        <f>SUM(M18:M24)</f>
        <v>0</v>
      </c>
      <c r="N25" s="343">
        <f t="shared" ref="N25:R25" si="16">SUM(N18:N24)</f>
        <v>0</v>
      </c>
      <c r="O25" s="343">
        <f t="shared" si="16"/>
        <v>0</v>
      </c>
      <c r="P25" s="343">
        <f t="shared" si="16"/>
        <v>0</v>
      </c>
      <c r="Q25" s="154">
        <f t="shared" si="16"/>
        <v>0</v>
      </c>
      <c r="R25" s="154">
        <f t="shared" si="16"/>
        <v>0</v>
      </c>
      <c r="S25" s="235"/>
      <c r="T25" s="432"/>
      <c r="U25" s="442"/>
      <c r="V25" s="237"/>
      <c r="W25" s="222">
        <f t="shared" si="3"/>
        <v>0</v>
      </c>
      <c r="X25" s="222">
        <f t="shared" si="0"/>
        <v>0</v>
      </c>
      <c r="Y25" s="222">
        <f t="shared" si="1"/>
        <v>0</v>
      </c>
    </row>
    <row r="26" spans="1:25" ht="18" customHeight="1" x14ac:dyDescent="0.25">
      <c r="A26" s="248"/>
      <c r="B26" s="278">
        <v>17</v>
      </c>
      <c r="C26" s="239" t="s">
        <v>12</v>
      </c>
      <c r="D26" s="201"/>
      <c r="E26" s="201"/>
      <c r="F26" s="201"/>
      <c r="G26" s="279"/>
      <c r="H26" s="201"/>
      <c r="I26" s="201"/>
      <c r="J26" s="280">
        <f t="shared" si="4"/>
        <v>0</v>
      </c>
      <c r="K26" s="280">
        <f>IF(J26&lt;6.01,J26,IF(J26&gt;9,J26-0.75,J26-0.5))</f>
        <v>0</v>
      </c>
      <c r="L26" s="281">
        <f t="shared" si="6"/>
        <v>0</v>
      </c>
      <c r="M26" s="150">
        <f t="shared" si="7"/>
        <v>0</v>
      </c>
      <c r="N26" s="345">
        <f t="shared" si="8"/>
        <v>0</v>
      </c>
      <c r="O26" s="345">
        <f>IF(N26&lt;6.01,N26,IF(N26&gt;9,N26-0.75,N26-0.5))</f>
        <v>0</v>
      </c>
      <c r="P26" s="345">
        <f t="shared" si="10"/>
        <v>0</v>
      </c>
      <c r="Q26" s="150">
        <f t="shared" si="11"/>
        <v>0</v>
      </c>
      <c r="R26" s="150">
        <f t="shared" si="12"/>
        <v>0</v>
      </c>
      <c r="S26" s="266"/>
      <c r="T26" s="434"/>
      <c r="U26" s="444"/>
      <c r="V26" s="260"/>
      <c r="W26" s="222">
        <f t="shared" si="3"/>
        <v>0</v>
      </c>
      <c r="X26" s="222">
        <f>IF(Y26&gt;0.01,0,IF(C26="So",IF(AND(I26="*",I24="*"),Q26,IF(I26="*",Q26-2+0.5,IF(I24="*",Q26+1.5,Q26))),0))</f>
        <v>0</v>
      </c>
      <c r="Y26" s="222">
        <f>IF(A26="F",IF(AND(I26="*",I24="*"),Q26,IF(I26="*",Q26-2+0.5,IF(I24="*",Q26+1.5,Q26))),0)</f>
        <v>0</v>
      </c>
    </row>
    <row r="27" spans="1:25" ht="18" customHeight="1" x14ac:dyDescent="0.25">
      <c r="A27" s="248"/>
      <c r="B27" s="278">
        <v>18</v>
      </c>
      <c r="C27" s="239" t="s">
        <v>13</v>
      </c>
      <c r="D27" s="241"/>
      <c r="E27" s="241"/>
      <c r="F27" s="241"/>
      <c r="G27" s="242"/>
      <c r="H27" s="241"/>
      <c r="I27" s="241"/>
      <c r="J27" s="243">
        <f t="shared" si="4"/>
        <v>0</v>
      </c>
      <c r="K27" s="243">
        <f t="shared" ref="K27:K32" si="17">IF(J27&lt;6.01,J27,IF(J27&gt;9,J27-0.75,J27-0.5))</f>
        <v>0</v>
      </c>
      <c r="L27" s="244">
        <f t="shared" si="6"/>
        <v>0</v>
      </c>
      <c r="M27" s="150">
        <f t="shared" si="7"/>
        <v>0</v>
      </c>
      <c r="N27" s="345">
        <f t="shared" si="8"/>
        <v>0</v>
      </c>
      <c r="O27" s="345">
        <f t="shared" ref="O27:O32" si="18">IF(N27&lt;6.01,N27,IF(N27&gt;9,N27-0.75,N27-0.5))</f>
        <v>0</v>
      </c>
      <c r="P27" s="345">
        <f t="shared" si="10"/>
        <v>0</v>
      </c>
      <c r="Q27" s="150">
        <f t="shared" si="11"/>
        <v>0</v>
      </c>
      <c r="R27" s="150">
        <f t="shared" si="12"/>
        <v>0</v>
      </c>
      <c r="S27" s="266"/>
      <c r="T27" s="433"/>
      <c r="U27" s="443"/>
      <c r="V27" s="221"/>
      <c r="W27" s="222">
        <f t="shared" si="3"/>
        <v>0</v>
      </c>
      <c r="X27" s="222">
        <f t="shared" si="0"/>
        <v>0</v>
      </c>
      <c r="Y27" s="222">
        <f t="shared" si="1"/>
        <v>0</v>
      </c>
    </row>
    <row r="28" spans="1:25" s="188" customFormat="1" ht="18" customHeight="1" x14ac:dyDescent="0.25">
      <c r="A28" s="267"/>
      <c r="B28" s="278">
        <v>19</v>
      </c>
      <c r="C28" s="239" t="s">
        <v>14</v>
      </c>
      <c r="D28" s="261"/>
      <c r="E28" s="261"/>
      <c r="F28" s="261"/>
      <c r="G28" s="262"/>
      <c r="H28" s="261"/>
      <c r="I28" s="261"/>
      <c r="J28" s="264">
        <f t="shared" si="4"/>
        <v>0</v>
      </c>
      <c r="K28" s="264">
        <f t="shared" si="17"/>
        <v>0</v>
      </c>
      <c r="L28" s="265">
        <f t="shared" si="6"/>
        <v>0</v>
      </c>
      <c r="M28" s="150">
        <f t="shared" si="7"/>
        <v>0</v>
      </c>
      <c r="N28" s="345">
        <f t="shared" si="8"/>
        <v>0</v>
      </c>
      <c r="O28" s="345">
        <f t="shared" si="18"/>
        <v>0</v>
      </c>
      <c r="P28" s="345">
        <f t="shared" si="10"/>
        <v>0</v>
      </c>
      <c r="Q28" s="150">
        <f t="shared" si="11"/>
        <v>0</v>
      </c>
      <c r="R28" s="150">
        <f t="shared" si="12"/>
        <v>0</v>
      </c>
      <c r="S28" s="266"/>
      <c r="T28" s="433"/>
      <c r="U28" s="443"/>
      <c r="V28" s="221"/>
      <c r="W28" s="222">
        <f t="shared" si="3"/>
        <v>0</v>
      </c>
      <c r="X28" s="222">
        <f t="shared" si="0"/>
        <v>0</v>
      </c>
      <c r="Y28" s="222">
        <f t="shared" si="1"/>
        <v>0</v>
      </c>
    </row>
    <row r="29" spans="1:25" ht="18" customHeight="1" x14ac:dyDescent="0.25">
      <c r="A29" s="248"/>
      <c r="B29" s="278">
        <v>20</v>
      </c>
      <c r="C29" s="239" t="s">
        <v>15</v>
      </c>
      <c r="D29" s="261"/>
      <c r="E29" s="261"/>
      <c r="F29" s="261"/>
      <c r="G29" s="262"/>
      <c r="H29" s="261"/>
      <c r="I29" s="261"/>
      <c r="J29" s="264">
        <f t="shared" si="4"/>
        <v>0</v>
      </c>
      <c r="K29" s="264">
        <f t="shared" si="17"/>
        <v>0</v>
      </c>
      <c r="L29" s="265">
        <f t="shared" si="6"/>
        <v>0</v>
      </c>
      <c r="M29" s="150">
        <f t="shared" si="7"/>
        <v>0</v>
      </c>
      <c r="N29" s="345">
        <f t="shared" si="8"/>
        <v>0</v>
      </c>
      <c r="O29" s="345">
        <f t="shared" si="18"/>
        <v>0</v>
      </c>
      <c r="P29" s="345">
        <f t="shared" si="10"/>
        <v>0</v>
      </c>
      <c r="Q29" s="150">
        <f t="shared" si="11"/>
        <v>0</v>
      </c>
      <c r="R29" s="150">
        <f t="shared" si="12"/>
        <v>0</v>
      </c>
      <c r="S29" s="266"/>
      <c r="T29" s="435"/>
      <c r="U29" s="445"/>
      <c r="V29" s="283"/>
      <c r="W29" s="222">
        <f t="shared" si="3"/>
        <v>0</v>
      </c>
      <c r="X29" s="222">
        <f t="shared" si="0"/>
        <v>0</v>
      </c>
      <c r="Y29" s="222">
        <f t="shared" si="1"/>
        <v>0</v>
      </c>
    </row>
    <row r="30" spans="1:25" ht="18" customHeight="1" x14ac:dyDescent="0.25">
      <c r="A30" s="248"/>
      <c r="B30" s="278">
        <v>21</v>
      </c>
      <c r="C30" s="239" t="s">
        <v>16</v>
      </c>
      <c r="D30" s="263"/>
      <c r="E30" s="263"/>
      <c r="F30" s="261"/>
      <c r="G30" s="262"/>
      <c r="H30" s="263"/>
      <c r="I30" s="241"/>
      <c r="J30" s="243">
        <f t="shared" si="4"/>
        <v>0</v>
      </c>
      <c r="K30" s="243">
        <f t="shared" si="17"/>
        <v>0</v>
      </c>
      <c r="L30" s="244">
        <f t="shared" si="6"/>
        <v>0</v>
      </c>
      <c r="M30" s="150">
        <f t="shared" si="7"/>
        <v>0</v>
      </c>
      <c r="N30" s="345">
        <f t="shared" si="8"/>
        <v>0</v>
      </c>
      <c r="O30" s="345">
        <f t="shared" si="18"/>
        <v>0</v>
      </c>
      <c r="P30" s="345">
        <f t="shared" si="10"/>
        <v>0</v>
      </c>
      <c r="Q30" s="150">
        <f t="shared" si="11"/>
        <v>0</v>
      </c>
      <c r="R30" s="150">
        <f t="shared" si="12"/>
        <v>0</v>
      </c>
      <c r="S30" s="266"/>
      <c r="T30" s="433"/>
      <c r="U30" s="443"/>
      <c r="V30" s="221"/>
      <c r="W30" s="222">
        <f t="shared" si="3"/>
        <v>0</v>
      </c>
      <c r="X30" s="222">
        <f t="shared" si="0"/>
        <v>0</v>
      </c>
      <c r="Y30" s="222">
        <f t="shared" si="1"/>
        <v>0</v>
      </c>
    </row>
    <row r="31" spans="1:25" ht="18" customHeight="1" x14ac:dyDescent="0.25">
      <c r="A31" s="248"/>
      <c r="B31" s="284">
        <v>22</v>
      </c>
      <c r="C31" s="214" t="s">
        <v>17</v>
      </c>
      <c r="D31" s="268"/>
      <c r="E31" s="285"/>
      <c r="F31" s="285"/>
      <c r="G31" s="286"/>
      <c r="H31" s="285"/>
      <c r="I31" s="285"/>
      <c r="J31" s="287">
        <f t="shared" si="4"/>
        <v>0</v>
      </c>
      <c r="K31" s="287">
        <f t="shared" si="17"/>
        <v>0</v>
      </c>
      <c r="L31" s="288">
        <f t="shared" si="6"/>
        <v>0</v>
      </c>
      <c r="M31" s="151">
        <f t="shared" si="7"/>
        <v>0</v>
      </c>
      <c r="N31" s="346">
        <f t="shared" si="8"/>
        <v>0</v>
      </c>
      <c r="O31" s="346">
        <f t="shared" si="18"/>
        <v>0</v>
      </c>
      <c r="P31" s="346">
        <f t="shared" si="10"/>
        <v>0</v>
      </c>
      <c r="Q31" s="151">
        <f t="shared" si="11"/>
        <v>0</v>
      </c>
      <c r="R31" s="151">
        <f t="shared" si="12"/>
        <v>0</v>
      </c>
      <c r="S31" s="250"/>
      <c r="T31" s="430"/>
      <c r="U31" s="440"/>
      <c r="V31" s="221"/>
      <c r="W31" s="222">
        <f t="shared" si="3"/>
        <v>0</v>
      </c>
      <c r="X31" s="222">
        <f t="shared" si="0"/>
        <v>0</v>
      </c>
      <c r="Y31" s="222">
        <f t="shared" si="1"/>
        <v>0</v>
      </c>
    </row>
    <row r="32" spans="1:25" ht="18" customHeight="1" x14ac:dyDescent="0.25">
      <c r="A32" s="248"/>
      <c r="B32" s="289">
        <v>23</v>
      </c>
      <c r="C32" s="224" t="s">
        <v>10</v>
      </c>
      <c r="D32" s="272"/>
      <c r="E32" s="290"/>
      <c r="F32" s="290"/>
      <c r="G32" s="291"/>
      <c r="H32" s="290"/>
      <c r="I32" s="290"/>
      <c r="J32" s="292">
        <f t="shared" si="4"/>
        <v>0</v>
      </c>
      <c r="K32" s="292">
        <f t="shared" si="17"/>
        <v>0</v>
      </c>
      <c r="L32" s="293">
        <f t="shared" si="6"/>
        <v>0</v>
      </c>
      <c r="M32" s="144">
        <f t="shared" si="7"/>
        <v>0</v>
      </c>
      <c r="N32" s="347">
        <f t="shared" si="8"/>
        <v>0</v>
      </c>
      <c r="O32" s="347">
        <f t="shared" si="18"/>
        <v>0</v>
      </c>
      <c r="P32" s="347">
        <f t="shared" si="10"/>
        <v>0</v>
      </c>
      <c r="Q32" s="144">
        <f t="shared" si="11"/>
        <v>0</v>
      </c>
      <c r="R32" s="144">
        <f t="shared" si="12"/>
        <v>0</v>
      </c>
      <c r="S32" s="252"/>
      <c r="T32" s="431"/>
      <c r="U32" s="441"/>
      <c r="V32" s="221"/>
      <c r="W32" s="222">
        <f>IF(AND(A32="F",C34="So"),0,IF(AND(A34="F",C32="So"),0,IF(A32="F",IF(I32="*",1.5,0),IF(A34="F",IF(I32="*",0.5,0),IF(C32="So",IF(I32="*",1.5,0),IF(C34="So",IF(I32="*",0.5,0),IF(I32="*",2,0)))))))</f>
        <v>0</v>
      </c>
      <c r="X32" s="222">
        <f t="shared" si="0"/>
        <v>0</v>
      </c>
      <c r="Y32" s="222">
        <f t="shared" si="1"/>
        <v>0</v>
      </c>
    </row>
    <row r="33" spans="1:25" ht="18" customHeight="1" x14ac:dyDescent="0.25">
      <c r="A33" s="248"/>
      <c r="B33" s="277"/>
      <c r="C33" s="497" t="s">
        <v>11</v>
      </c>
      <c r="D33" s="498"/>
      <c r="E33" s="498"/>
      <c r="F33" s="498"/>
      <c r="G33" s="498"/>
      <c r="H33" s="499"/>
      <c r="I33" s="232"/>
      <c r="J33" s="233"/>
      <c r="K33" s="233"/>
      <c r="L33" s="234"/>
      <c r="M33" s="154">
        <f>SUM(M26:M32)</f>
        <v>0</v>
      </c>
      <c r="N33" s="343">
        <f t="shared" ref="N33:R33" si="19">SUM(N26:N32)</f>
        <v>0</v>
      </c>
      <c r="O33" s="343">
        <f t="shared" si="19"/>
        <v>0</v>
      </c>
      <c r="P33" s="343">
        <f t="shared" si="19"/>
        <v>0</v>
      </c>
      <c r="Q33" s="154">
        <f t="shared" si="19"/>
        <v>0</v>
      </c>
      <c r="R33" s="154">
        <f t="shared" si="19"/>
        <v>0</v>
      </c>
      <c r="S33" s="235"/>
      <c r="T33" s="432"/>
      <c r="U33" s="442"/>
      <c r="V33" s="237"/>
      <c r="W33" s="222">
        <f t="shared" si="3"/>
        <v>0</v>
      </c>
      <c r="X33" s="222">
        <f t="shared" si="0"/>
        <v>0</v>
      </c>
      <c r="Y33" s="222">
        <f t="shared" si="1"/>
        <v>0</v>
      </c>
    </row>
    <row r="34" spans="1:25" ht="18" customHeight="1" x14ac:dyDescent="0.25">
      <c r="A34" s="248"/>
      <c r="B34" s="278">
        <v>24</v>
      </c>
      <c r="C34" s="239" t="s">
        <v>12</v>
      </c>
      <c r="D34" s="201"/>
      <c r="E34" s="201"/>
      <c r="F34" s="201"/>
      <c r="G34" s="279"/>
      <c r="H34" s="201"/>
      <c r="I34" s="201"/>
      <c r="J34" s="280">
        <f t="shared" si="4"/>
        <v>0</v>
      </c>
      <c r="K34" s="280">
        <f>IF(J34&lt;6.01,J34,IF(J34&gt;9,J34-0.75,J34-0.5))</f>
        <v>0</v>
      </c>
      <c r="L34" s="281">
        <f t="shared" si="6"/>
        <v>0</v>
      </c>
      <c r="M34" s="150">
        <f t="shared" si="7"/>
        <v>0</v>
      </c>
      <c r="N34" s="345">
        <f t="shared" si="8"/>
        <v>0</v>
      </c>
      <c r="O34" s="345">
        <f>IF(N34&lt;6.01,N34,IF(N34&gt;9,N34-0.75,N34-0.5))</f>
        <v>0</v>
      </c>
      <c r="P34" s="345">
        <f t="shared" si="10"/>
        <v>0</v>
      </c>
      <c r="Q34" s="150">
        <f t="shared" si="11"/>
        <v>0</v>
      </c>
      <c r="R34" s="150">
        <f t="shared" si="12"/>
        <v>0</v>
      </c>
      <c r="S34" s="266"/>
      <c r="T34" s="434"/>
      <c r="U34" s="444"/>
      <c r="V34" s="260"/>
      <c r="W34" s="222">
        <f t="shared" si="3"/>
        <v>0</v>
      </c>
      <c r="X34" s="222">
        <f>IF(Y34&gt;0.01,0,IF(C34="So",IF(AND(I34="*",I32="*"),Q34,IF(I34="*",Q34-2+0.5,IF(I32="*",Q34+1.5,Q34))),0))</f>
        <v>0</v>
      </c>
      <c r="Y34" s="222">
        <f>IF(A34="F",IF(AND(I34="*",I32="*"),Q34,IF(I34="*",Q34-2+0.5,IF(I32="*",Q34+1.5,Q34))),0)</f>
        <v>0</v>
      </c>
    </row>
    <row r="35" spans="1:25" s="188" customFormat="1" ht="18" customHeight="1" x14ac:dyDescent="0.25">
      <c r="A35" s="294"/>
      <c r="B35" s="238">
        <v>25</v>
      </c>
      <c r="C35" s="239" t="s">
        <v>13</v>
      </c>
      <c r="D35" s="261"/>
      <c r="E35" s="261"/>
      <c r="F35" s="261"/>
      <c r="G35" s="262"/>
      <c r="H35" s="261"/>
      <c r="I35" s="261"/>
      <c r="J35" s="264">
        <f t="shared" si="4"/>
        <v>0</v>
      </c>
      <c r="K35" s="264">
        <f>IF(J35&lt;6.01,J35,IF(J35&gt;9,J35-0.75,J35-0.5))</f>
        <v>0</v>
      </c>
      <c r="L35" s="265">
        <f t="shared" si="6"/>
        <v>0</v>
      </c>
      <c r="M35" s="150">
        <f t="shared" si="7"/>
        <v>0</v>
      </c>
      <c r="N35" s="345">
        <f t="shared" si="8"/>
        <v>0</v>
      </c>
      <c r="O35" s="345">
        <f>IF(N35&lt;6.01,N35,IF(N35&gt;9,N35-0.75,N35-0.5))</f>
        <v>0</v>
      </c>
      <c r="P35" s="345">
        <f t="shared" si="10"/>
        <v>0</v>
      </c>
      <c r="Q35" s="150">
        <f t="shared" si="11"/>
        <v>0</v>
      </c>
      <c r="R35" s="150">
        <f t="shared" si="12"/>
        <v>0</v>
      </c>
      <c r="S35" s="266"/>
      <c r="T35" s="433"/>
      <c r="U35" s="443"/>
      <c r="V35" s="221"/>
      <c r="W35" s="222">
        <f t="shared" si="3"/>
        <v>0</v>
      </c>
      <c r="X35" s="222">
        <f t="shared" si="0"/>
        <v>0</v>
      </c>
      <c r="Y35" s="222">
        <f t="shared" si="1"/>
        <v>0</v>
      </c>
    </row>
    <row r="36" spans="1:25" ht="18" customHeight="1" x14ac:dyDescent="0.25">
      <c r="A36" s="283"/>
      <c r="B36" s="238">
        <v>26</v>
      </c>
      <c r="C36" s="239" t="s">
        <v>14</v>
      </c>
      <c r="D36" s="263"/>
      <c r="E36" s="263"/>
      <c r="F36" s="261"/>
      <c r="G36" s="262"/>
      <c r="H36" s="263"/>
      <c r="I36" s="261"/>
      <c r="J36" s="264">
        <f t="shared" si="4"/>
        <v>0</v>
      </c>
      <c r="K36" s="264">
        <f t="shared" ref="K36:K39" si="20">IF(J36&lt;6.01,J36,IF(J36&gt;9,J36-0.75,J36-0.5))</f>
        <v>0</v>
      </c>
      <c r="L36" s="265">
        <f t="shared" si="6"/>
        <v>0</v>
      </c>
      <c r="M36" s="150">
        <f t="shared" si="7"/>
        <v>0</v>
      </c>
      <c r="N36" s="345">
        <f t="shared" si="8"/>
        <v>0</v>
      </c>
      <c r="O36" s="345">
        <f t="shared" ref="O36:O39" si="21">IF(N36&lt;6.01,N36,IF(N36&gt;9,N36-0.75,N36-0.5))</f>
        <v>0</v>
      </c>
      <c r="P36" s="345">
        <f t="shared" si="10"/>
        <v>0</v>
      </c>
      <c r="Q36" s="150">
        <f t="shared" si="11"/>
        <v>0</v>
      </c>
      <c r="R36" s="150">
        <f t="shared" si="12"/>
        <v>0</v>
      </c>
      <c r="S36" s="266"/>
      <c r="T36" s="433"/>
      <c r="U36" s="443"/>
      <c r="V36" s="221"/>
      <c r="W36" s="222">
        <f t="shared" si="3"/>
        <v>0</v>
      </c>
      <c r="X36" s="222">
        <f t="shared" si="0"/>
        <v>0</v>
      </c>
      <c r="Y36" s="222">
        <f t="shared" si="1"/>
        <v>0</v>
      </c>
    </row>
    <row r="37" spans="1:25" ht="18" customHeight="1" x14ac:dyDescent="0.25">
      <c r="A37" s="174"/>
      <c r="B37" s="238">
        <v>27</v>
      </c>
      <c r="C37" s="239" t="s">
        <v>15</v>
      </c>
      <c r="D37" s="261"/>
      <c r="E37" s="261"/>
      <c r="F37" s="261"/>
      <c r="G37" s="262"/>
      <c r="H37" s="261"/>
      <c r="I37" s="261"/>
      <c r="J37" s="264">
        <f t="shared" si="4"/>
        <v>0</v>
      </c>
      <c r="K37" s="264">
        <f t="shared" si="20"/>
        <v>0</v>
      </c>
      <c r="L37" s="265">
        <f t="shared" si="6"/>
        <v>0</v>
      </c>
      <c r="M37" s="150">
        <f t="shared" si="7"/>
        <v>0</v>
      </c>
      <c r="N37" s="345">
        <f t="shared" si="8"/>
        <v>0</v>
      </c>
      <c r="O37" s="345">
        <f t="shared" si="21"/>
        <v>0</v>
      </c>
      <c r="P37" s="345">
        <f t="shared" si="10"/>
        <v>0</v>
      </c>
      <c r="Q37" s="150">
        <f t="shared" si="11"/>
        <v>0</v>
      </c>
      <c r="R37" s="150">
        <f t="shared" si="12"/>
        <v>0</v>
      </c>
      <c r="S37" s="295"/>
      <c r="T37" s="436"/>
      <c r="U37" s="443"/>
      <c r="V37" s="221"/>
      <c r="W37" s="222">
        <f t="shared" si="3"/>
        <v>0</v>
      </c>
      <c r="X37" s="222">
        <f t="shared" si="0"/>
        <v>0</v>
      </c>
      <c r="Y37" s="222">
        <f t="shared" si="1"/>
        <v>0</v>
      </c>
    </row>
    <row r="38" spans="1:25" ht="18" customHeight="1" x14ac:dyDescent="0.25">
      <c r="A38" s="174"/>
      <c r="B38" s="238">
        <v>28</v>
      </c>
      <c r="C38" s="239" t="s">
        <v>16</v>
      </c>
      <c r="D38" s="261"/>
      <c r="E38" s="261"/>
      <c r="F38" s="261"/>
      <c r="G38" s="262"/>
      <c r="H38" s="261"/>
      <c r="I38" s="261"/>
      <c r="J38" s="264">
        <f t="shared" si="4"/>
        <v>0</v>
      </c>
      <c r="K38" s="264">
        <f t="shared" si="20"/>
        <v>0</v>
      </c>
      <c r="L38" s="265">
        <f t="shared" si="6"/>
        <v>0</v>
      </c>
      <c r="M38" s="150">
        <f t="shared" si="7"/>
        <v>0</v>
      </c>
      <c r="N38" s="345">
        <f t="shared" si="8"/>
        <v>0</v>
      </c>
      <c r="O38" s="345">
        <f t="shared" si="21"/>
        <v>0</v>
      </c>
      <c r="P38" s="345">
        <f t="shared" si="10"/>
        <v>0</v>
      </c>
      <c r="Q38" s="150">
        <f t="shared" si="11"/>
        <v>0</v>
      </c>
      <c r="R38" s="150">
        <f t="shared" si="12"/>
        <v>0</v>
      </c>
      <c r="S38" s="295"/>
      <c r="T38" s="436"/>
      <c r="U38" s="443"/>
      <c r="V38" s="221"/>
      <c r="W38" s="222">
        <f t="shared" si="3"/>
        <v>0</v>
      </c>
      <c r="X38" s="222">
        <f t="shared" si="0"/>
        <v>0</v>
      </c>
      <c r="Y38" s="222">
        <f t="shared" si="1"/>
        <v>0</v>
      </c>
    </row>
    <row r="39" spans="1:25" ht="18" customHeight="1" thickBot="1" x14ac:dyDescent="0.3">
      <c r="A39" s="174"/>
      <c r="B39" s="284">
        <v>29</v>
      </c>
      <c r="C39" s="214" t="s">
        <v>17</v>
      </c>
      <c r="D39" s="296"/>
      <c r="E39" s="296"/>
      <c r="F39" s="296"/>
      <c r="G39" s="297"/>
      <c r="H39" s="296"/>
      <c r="I39" s="296"/>
      <c r="J39" s="298">
        <f t="shared" si="4"/>
        <v>0</v>
      </c>
      <c r="K39" s="299">
        <f t="shared" si="20"/>
        <v>0</v>
      </c>
      <c r="L39" s="300">
        <f t="shared" si="6"/>
        <v>0</v>
      </c>
      <c r="M39" s="151">
        <f t="shared" si="7"/>
        <v>0</v>
      </c>
      <c r="N39" s="340">
        <f t="shared" si="8"/>
        <v>0</v>
      </c>
      <c r="O39" s="340">
        <f t="shared" si="21"/>
        <v>0</v>
      </c>
      <c r="P39" s="340">
        <f t="shared" si="10"/>
        <v>0</v>
      </c>
      <c r="Q39" s="301">
        <f t="shared" si="11"/>
        <v>0</v>
      </c>
      <c r="R39" s="151">
        <f t="shared" si="12"/>
        <v>0</v>
      </c>
      <c r="S39" s="250"/>
      <c r="T39" s="430"/>
      <c r="U39" s="440"/>
      <c r="V39" s="221"/>
      <c r="W39" s="222">
        <f t="shared" si="3"/>
        <v>0</v>
      </c>
      <c r="X39" s="222">
        <f t="shared" si="0"/>
        <v>0</v>
      </c>
      <c r="Y39" s="222">
        <f t="shared" si="1"/>
        <v>0</v>
      </c>
    </row>
    <row r="40" spans="1:25" ht="18" customHeight="1" thickBot="1" x14ac:dyDescent="0.3">
      <c r="A40" s="174"/>
      <c r="B40" s="231"/>
      <c r="C40" s="497" t="s">
        <v>11</v>
      </c>
      <c r="D40" s="498"/>
      <c r="E40" s="498"/>
      <c r="F40" s="498"/>
      <c r="G40" s="498"/>
      <c r="H40" s="499"/>
      <c r="I40" s="232"/>
      <c r="J40" s="233"/>
      <c r="K40" s="233"/>
      <c r="L40" s="234"/>
      <c r="M40" s="154">
        <f>SUM(M34:M39)</f>
        <v>0</v>
      </c>
      <c r="N40" s="343">
        <f t="shared" ref="N40:R40" si="22">SUM(N34:N39)</f>
        <v>0</v>
      </c>
      <c r="O40" s="343">
        <f t="shared" si="22"/>
        <v>0</v>
      </c>
      <c r="P40" s="343">
        <f t="shared" si="22"/>
        <v>0</v>
      </c>
      <c r="Q40" s="154">
        <f t="shared" si="22"/>
        <v>0</v>
      </c>
      <c r="R40" s="154">
        <f t="shared" si="22"/>
        <v>0</v>
      </c>
      <c r="S40" s="302"/>
      <c r="T40" s="437"/>
      <c r="U40" s="446">
        <f>SUM(U7:U39)</f>
        <v>0</v>
      </c>
      <c r="V40" s="303"/>
      <c r="W40" s="337">
        <f>SUM(W7:W39)</f>
        <v>0</v>
      </c>
      <c r="X40" s="337">
        <f t="shared" ref="X40:Y40" si="23">SUM(X7:X39)</f>
        <v>0</v>
      </c>
      <c r="Y40" s="337">
        <f t="shared" si="23"/>
        <v>0</v>
      </c>
    </row>
    <row r="41" spans="1:25" ht="18" customHeight="1" x14ac:dyDescent="0.25">
      <c r="A41" s="174"/>
      <c r="B41" s="304"/>
      <c r="C41" s="283"/>
      <c r="D41" s="305"/>
      <c r="E41" s="305"/>
      <c r="F41" s="305"/>
      <c r="G41" s="306"/>
      <c r="H41" s="307"/>
      <c r="I41" s="307"/>
      <c r="J41" s="308"/>
      <c r="K41" s="308"/>
      <c r="L41" s="309"/>
      <c r="M41" s="310"/>
      <c r="N41" s="308"/>
      <c r="O41" s="308"/>
      <c r="P41" s="309"/>
      <c r="Q41" s="311"/>
      <c r="R41" s="310"/>
      <c r="S41" s="312"/>
      <c r="T41" s="182"/>
      <c r="U41" s="182"/>
      <c r="V41" s="182"/>
    </row>
    <row r="42" spans="1:25" ht="18" customHeight="1" x14ac:dyDescent="0.25">
      <c r="A42" s="174"/>
      <c r="B42" s="482" t="s">
        <v>18</v>
      </c>
      <c r="C42" s="483"/>
      <c r="D42" s="483"/>
      <c r="E42" s="483"/>
      <c r="F42" s="483"/>
      <c r="G42" s="483"/>
      <c r="H42" s="484"/>
      <c r="I42" s="313"/>
      <c r="J42" s="314"/>
      <c r="K42" s="314"/>
      <c r="L42" s="315"/>
      <c r="M42" s="316">
        <f>ROUND((Q2/5*G1)*4,0)/4</f>
        <v>160</v>
      </c>
      <c r="N42" s="178"/>
      <c r="O42" s="178"/>
      <c r="P42" s="179"/>
      <c r="Q42" s="164" t="s">
        <v>65</v>
      </c>
      <c r="R42" s="180"/>
      <c r="S42" s="317" t="s">
        <v>57</v>
      </c>
      <c r="T42" s="318"/>
      <c r="U42" s="428"/>
      <c r="V42" s="319"/>
    </row>
    <row r="43" spans="1:25" ht="18" customHeight="1" x14ac:dyDescent="0.25">
      <c r="A43" s="174"/>
      <c r="B43" s="482" t="s">
        <v>19</v>
      </c>
      <c r="C43" s="483"/>
      <c r="D43" s="483"/>
      <c r="E43" s="483"/>
      <c r="F43" s="483"/>
      <c r="G43" s="483"/>
      <c r="H43" s="484"/>
      <c r="I43" s="313"/>
      <c r="J43" s="314"/>
      <c r="K43" s="314"/>
      <c r="L43" s="315"/>
      <c r="M43" s="316">
        <f>SUM(Q40,Q33,Q25,Q17,Q9)</f>
        <v>0</v>
      </c>
      <c r="N43" s="178"/>
      <c r="O43" s="178"/>
      <c r="P43" s="179"/>
      <c r="Q43" s="164" t="s">
        <v>65</v>
      </c>
      <c r="R43" s="180"/>
      <c r="S43" s="317" t="s">
        <v>58</v>
      </c>
      <c r="T43" s="318">
        <v>26</v>
      </c>
      <c r="U43" s="428"/>
      <c r="V43" s="319"/>
    </row>
    <row r="44" spans="1:25" ht="18" customHeight="1" x14ac:dyDescent="0.25">
      <c r="B44" s="471" t="s">
        <v>20</v>
      </c>
      <c r="C44" s="472"/>
      <c r="D44" s="472"/>
      <c r="E44" s="472"/>
      <c r="F44" s="472"/>
      <c r="G44" s="472"/>
      <c r="H44" s="473"/>
      <c r="I44" s="320"/>
      <c r="J44" s="321"/>
      <c r="K44" s="321"/>
      <c r="L44" s="322"/>
      <c r="M44" s="316"/>
      <c r="N44" s="178"/>
      <c r="O44" s="178"/>
      <c r="P44" s="179"/>
      <c r="Q44" s="180"/>
      <c r="R44" s="180"/>
      <c r="S44" s="317" t="s">
        <v>22</v>
      </c>
      <c r="T44" s="318">
        <v>0</v>
      </c>
      <c r="U44" s="428"/>
      <c r="V44" s="319"/>
    </row>
    <row r="45" spans="1:25" ht="18" customHeight="1" x14ac:dyDescent="0.25">
      <c r="B45" s="471" t="s">
        <v>21</v>
      </c>
      <c r="C45" s="472"/>
      <c r="D45" s="472"/>
      <c r="E45" s="472"/>
      <c r="F45" s="472"/>
      <c r="G45" s="472"/>
      <c r="H45" s="473"/>
      <c r="I45" s="320"/>
      <c r="J45" s="321"/>
      <c r="K45" s="321"/>
      <c r="L45" s="322"/>
      <c r="M45" s="316">
        <f>M43-M42</f>
        <v>-160</v>
      </c>
      <c r="N45" s="178"/>
      <c r="O45" s="178"/>
      <c r="P45" s="179"/>
      <c r="Q45" s="180"/>
      <c r="R45" s="180"/>
      <c r="S45" s="317" t="s">
        <v>24</v>
      </c>
      <c r="T45" s="318">
        <v>0</v>
      </c>
      <c r="U45" s="428"/>
      <c r="V45" s="319"/>
    </row>
    <row r="46" spans="1:25" ht="18" customHeight="1" x14ac:dyDescent="0.25">
      <c r="B46" s="471" t="s">
        <v>23</v>
      </c>
      <c r="C46" s="472"/>
      <c r="D46" s="472"/>
      <c r="E46" s="472"/>
      <c r="F46" s="472"/>
      <c r="G46" s="472"/>
      <c r="H46" s="473"/>
      <c r="I46" s="320"/>
      <c r="J46" s="321"/>
      <c r="K46" s="321"/>
      <c r="L46" s="322"/>
      <c r="M46" s="316">
        <f>M44+M45</f>
        <v>-160</v>
      </c>
      <c r="N46" s="178"/>
      <c r="O46" s="178"/>
      <c r="P46" s="179"/>
      <c r="Q46" s="180"/>
      <c r="R46" s="180"/>
      <c r="S46" s="317" t="s">
        <v>25</v>
      </c>
      <c r="T46" s="239">
        <f>T43+T42-T45</f>
        <v>26</v>
      </c>
      <c r="U46" s="390"/>
      <c r="V46" s="174"/>
    </row>
    <row r="47" spans="1:25" ht="18" customHeight="1" x14ac:dyDescent="0.25">
      <c r="B47" s="323"/>
      <c r="C47" s="174"/>
      <c r="D47" s="181"/>
      <c r="E47" s="181"/>
      <c r="F47" s="181"/>
      <c r="G47" s="191"/>
      <c r="H47" s="174"/>
      <c r="I47" s="174"/>
      <c r="J47" s="178"/>
      <c r="K47" s="178"/>
      <c r="L47" s="179"/>
      <c r="M47" s="180"/>
      <c r="N47" s="178"/>
      <c r="O47" s="178"/>
      <c r="P47" s="179"/>
      <c r="Q47" s="180"/>
      <c r="R47" s="180"/>
      <c r="S47" s="182"/>
      <c r="T47" s="174"/>
      <c r="U47" s="174"/>
      <c r="V47" s="174"/>
    </row>
    <row r="48" spans="1:25" ht="18" customHeight="1" x14ac:dyDescent="0.25">
      <c r="B48" s="464" t="s">
        <v>91</v>
      </c>
      <c r="C48" s="464"/>
      <c r="D48" s="464"/>
      <c r="E48" s="464"/>
      <c r="F48" s="464"/>
      <c r="G48" s="464"/>
      <c r="H48" s="464"/>
      <c r="I48" s="406"/>
      <c r="J48" s="407"/>
      <c r="K48" s="407"/>
      <c r="L48" s="408"/>
      <c r="M48" s="409">
        <f>U40</f>
        <v>0</v>
      </c>
      <c r="N48" s="324"/>
      <c r="O48" s="324"/>
      <c r="P48" s="325"/>
      <c r="Q48" s="327"/>
      <c r="R48" s="326"/>
      <c r="S48" s="511"/>
      <c r="T48" s="511"/>
      <c r="U48" s="328"/>
      <c r="V48" s="319"/>
    </row>
    <row r="49" spans="2:22" ht="18" customHeight="1" x14ac:dyDescent="0.25">
      <c r="B49" s="182"/>
      <c r="C49" s="182"/>
      <c r="D49" s="182"/>
      <c r="E49" s="182"/>
      <c r="F49" s="182"/>
      <c r="G49" s="329"/>
      <c r="H49" s="182"/>
      <c r="I49" s="182"/>
      <c r="J49" s="330"/>
      <c r="K49" s="330"/>
      <c r="L49" s="331"/>
      <c r="M49" s="193"/>
      <c r="N49" s="330"/>
      <c r="O49" s="330"/>
      <c r="P49" s="331"/>
      <c r="Q49" s="193"/>
      <c r="R49" s="193"/>
      <c r="S49" s="182" t="s">
        <v>60</v>
      </c>
      <c r="T49" s="182"/>
      <c r="U49" s="182"/>
      <c r="V49" s="182"/>
    </row>
    <row r="50" spans="2:22" ht="18" customHeight="1" x14ac:dyDescent="0.25">
      <c r="S50" s="336"/>
    </row>
  </sheetData>
  <sheetProtection algorithmName="SHA-512" hashValue="DNvvB287h6f93UVeFehOioY/B1FW2Wpr+J78ndoRxqgJK7iMP/RY5aB/eRSH92eFBnWTa4yy3RbzCy25cO14jA==" saltValue="twZnmfB2xMHLy1emsiv6+w==" spinCount="100000" sheet="1" objects="1" scenarios="1"/>
  <protectedRanges>
    <protectedRange sqref="U7:U39" name="Bereich4"/>
    <protectedRange algorithmName="SHA-512" hashValue="X3Xm64b4be5pug3O4vjckIHj3Kar+w0vrr3OjtxVTvTRQHcX5Jmdi0iAnUvD+WMN4y3t/RKQHVIgQDesSiL2ug==" saltValue="xbxa0NqRbsLr5n+cYaI1jA==" spinCount="100000" sqref="M44" name="Bereich2_1"/>
    <protectedRange algorithmName="SHA-512" hashValue="txP625vL2mv2jQ5+INdA6L1oceV3Ds+BfXH6qSsjWdrjtzYFhmINnsKLd6sIRj84+Onqz5LZSs6PGZZ+dQemPQ==" saltValue="a8gsHyEzEsMWf7xxi35D6A==" spinCount="100000" sqref="D15:I16 C7:I14 C17:I40" name="Bereich1_2"/>
    <protectedRange algorithmName="SHA-512" hashValue="X3Xm64b4be5pug3O4vjckIHj3Kar+w0vrr3OjtxVTvTRQHcX5Jmdi0iAnUvD+WMN4y3t/RKQHVIgQDesSiL2ug==" saltValue="xbxa0NqRbsLr5n+cYaI1jA==" spinCount="100000" sqref="E2:V3 T42:V45 S7:S40" name="Bereich2_2"/>
  </protectedRanges>
  <mergeCells count="29">
    <mergeCell ref="B46:H46"/>
    <mergeCell ref="S48:T48"/>
    <mergeCell ref="C33:H33"/>
    <mergeCell ref="C40:H40"/>
    <mergeCell ref="B42:H42"/>
    <mergeCell ref="B43:H43"/>
    <mergeCell ref="B44:H44"/>
    <mergeCell ref="B45:H45"/>
    <mergeCell ref="B48:H48"/>
    <mergeCell ref="R5:R6"/>
    <mergeCell ref="S5:S6"/>
    <mergeCell ref="W5:Y5"/>
    <mergeCell ref="C9:H9"/>
    <mergeCell ref="C17:H17"/>
    <mergeCell ref="M5:M6"/>
    <mergeCell ref="Q5:Q6"/>
    <mergeCell ref="C25:H25"/>
    <mergeCell ref="B5:B6"/>
    <mergeCell ref="C5:C6"/>
    <mergeCell ref="D5:E5"/>
    <mergeCell ref="G5:H5"/>
    <mergeCell ref="B2:D2"/>
    <mergeCell ref="E2:G2"/>
    <mergeCell ref="I2:M2"/>
    <mergeCell ref="N2:P2"/>
    <mergeCell ref="B3:D3"/>
    <mergeCell ref="E3:G3"/>
    <mergeCell ref="I3:M3"/>
    <mergeCell ref="N3:P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FCD11-B05F-49D1-863F-B39994DFC961}">
  <dimension ref="A1:Y53"/>
  <sheetViews>
    <sheetView topLeftCell="A17" workbookViewId="0">
      <selection activeCell="M47" sqref="M47"/>
    </sheetView>
  </sheetViews>
  <sheetFormatPr baseColWidth="10" defaultColWidth="11.42578125" defaultRowHeight="18" customHeight="1" x14ac:dyDescent="0.25"/>
  <cols>
    <col min="1" max="1" width="3.140625" customWidth="1"/>
    <col min="2" max="2" width="3.7109375" bestFit="1" customWidth="1"/>
    <col min="3" max="3" width="4.28515625" customWidth="1"/>
    <col min="4" max="4" width="7.42578125" customWidth="1"/>
    <col min="5" max="5" width="8.5703125" customWidth="1"/>
    <col min="6" max="6" width="5.5703125" bestFit="1" customWidth="1"/>
    <col min="7" max="7" width="7" style="332" customWidth="1"/>
    <col min="8" max="8" width="7.42578125" customWidth="1"/>
    <col min="9" max="9" width="5.5703125" bestFit="1" customWidth="1"/>
    <col min="10" max="10" width="7.85546875" style="333" hidden="1" customWidth="1"/>
    <col min="11" max="11" width="5.28515625" style="333" hidden="1" customWidth="1"/>
    <col min="12" max="12" width="5.28515625" style="334" hidden="1" customWidth="1"/>
    <col min="13" max="13" width="8" style="335" customWidth="1"/>
    <col min="14" max="15" width="5.42578125" style="333" hidden="1" customWidth="1"/>
    <col min="16" max="16" width="6.42578125" style="334" hidden="1" customWidth="1"/>
    <col min="17" max="17" width="8.42578125" style="335" bestFit="1" customWidth="1"/>
    <col min="18" max="18" width="5.7109375" style="335" customWidth="1"/>
    <col min="19" max="19" width="27" customWidth="1"/>
    <col min="20" max="20" width="10.42578125" bestFit="1" customWidth="1"/>
    <col min="21" max="21" width="6" customWidth="1"/>
    <col min="22" max="22" width="2.140625" customWidth="1"/>
    <col min="23" max="25" width="5.7109375" customWidth="1"/>
  </cols>
  <sheetData>
    <row r="1" spans="1:25" ht="18" customHeight="1" x14ac:dyDescent="0.3">
      <c r="A1" s="172" t="s">
        <v>78</v>
      </c>
      <c r="B1" s="173"/>
      <c r="C1" s="174"/>
      <c r="D1" s="175"/>
      <c r="E1" s="175"/>
      <c r="F1" s="175"/>
      <c r="G1" s="176">
        <v>22</v>
      </c>
      <c r="H1" s="177" t="s">
        <v>72</v>
      </c>
      <c r="I1" s="174"/>
      <c r="J1" s="178"/>
      <c r="K1" s="178"/>
      <c r="L1" s="179"/>
      <c r="M1" s="180"/>
      <c r="N1" s="178"/>
      <c r="O1" s="178"/>
      <c r="P1" s="179"/>
      <c r="Q1" s="180"/>
      <c r="R1" s="180"/>
      <c r="S1" s="174"/>
      <c r="T1" s="174"/>
      <c r="U1" s="174"/>
      <c r="V1" s="174"/>
    </row>
    <row r="2" spans="1:25" ht="18" customHeight="1" x14ac:dyDescent="0.25">
      <c r="A2" s="174"/>
      <c r="B2" s="493" t="s">
        <v>69</v>
      </c>
      <c r="C2" s="493"/>
      <c r="D2" s="493"/>
      <c r="E2" s="494"/>
      <c r="F2" s="494"/>
      <c r="G2" s="494"/>
      <c r="H2" s="182"/>
      <c r="I2" s="495" t="s">
        <v>71</v>
      </c>
      <c r="J2" s="495"/>
      <c r="K2" s="495"/>
      <c r="L2" s="495"/>
      <c r="M2" s="495"/>
      <c r="N2" s="496" t="s">
        <v>67</v>
      </c>
      <c r="O2" s="496"/>
      <c r="P2" s="496"/>
      <c r="Q2" s="183">
        <v>40</v>
      </c>
      <c r="R2" s="184"/>
      <c r="S2" s="185" t="s">
        <v>68</v>
      </c>
      <c r="T2" s="186"/>
      <c r="U2" s="426"/>
      <c r="V2" s="187"/>
      <c r="W2" s="188"/>
      <c r="X2" s="188"/>
    </row>
    <row r="3" spans="1:25" ht="18" customHeight="1" x14ac:dyDescent="0.25">
      <c r="A3" s="177"/>
      <c r="B3" s="493" t="s">
        <v>70</v>
      </c>
      <c r="C3" s="493"/>
      <c r="D3" s="493"/>
      <c r="E3" s="494"/>
      <c r="F3" s="494"/>
      <c r="G3" s="494"/>
      <c r="H3" s="182"/>
      <c r="I3" s="495" t="s">
        <v>73</v>
      </c>
      <c r="J3" s="495"/>
      <c r="K3" s="495"/>
      <c r="L3" s="495"/>
      <c r="M3" s="495"/>
      <c r="N3" s="496" t="s">
        <v>66</v>
      </c>
      <c r="O3" s="496"/>
      <c r="P3" s="496"/>
      <c r="Q3" s="189"/>
      <c r="R3" s="184"/>
      <c r="S3" s="175"/>
      <c r="T3" s="175"/>
      <c r="U3" s="181"/>
      <c r="V3" s="175"/>
      <c r="W3" s="190"/>
      <c r="X3" s="190"/>
      <c r="Y3" s="190"/>
    </row>
    <row r="4" spans="1:25" ht="9.75" customHeight="1" thickBot="1" x14ac:dyDescent="0.3">
      <c r="A4" s="174"/>
      <c r="B4" s="175"/>
      <c r="C4" s="175"/>
      <c r="D4" s="175"/>
      <c r="E4" s="175"/>
      <c r="F4" s="175"/>
      <c r="G4" s="191"/>
      <c r="H4" s="182"/>
      <c r="I4" s="182"/>
      <c r="J4" s="192"/>
      <c r="K4" s="192"/>
      <c r="L4" s="192"/>
      <c r="M4" s="193"/>
      <c r="N4" s="194"/>
      <c r="O4" s="194"/>
      <c r="P4" s="194"/>
      <c r="Q4" s="193"/>
      <c r="R4" s="184"/>
      <c r="S4" s="175"/>
      <c r="T4" s="195"/>
      <c r="U4" s="427"/>
      <c r="V4" s="175"/>
    </row>
    <row r="5" spans="1:25" ht="32.25" customHeight="1" x14ac:dyDescent="0.25">
      <c r="A5" s="196"/>
      <c r="B5" s="500" t="s">
        <v>2</v>
      </c>
      <c r="C5" s="502" t="s">
        <v>3</v>
      </c>
      <c r="D5" s="504" t="s">
        <v>4</v>
      </c>
      <c r="E5" s="505"/>
      <c r="F5" s="197" t="s">
        <v>63</v>
      </c>
      <c r="G5" s="506" t="s">
        <v>5</v>
      </c>
      <c r="H5" s="507"/>
      <c r="I5" s="197" t="s">
        <v>63</v>
      </c>
      <c r="J5" s="199"/>
      <c r="K5" s="199"/>
      <c r="L5" s="200" t="s">
        <v>64</v>
      </c>
      <c r="M5" s="508" t="s">
        <v>6</v>
      </c>
      <c r="N5" s="199"/>
      <c r="O5" s="199"/>
      <c r="P5" s="200" t="s">
        <v>64</v>
      </c>
      <c r="Q5" s="508" t="s">
        <v>7</v>
      </c>
      <c r="R5" s="508" t="s">
        <v>8</v>
      </c>
      <c r="S5" s="504" t="s">
        <v>0</v>
      </c>
      <c r="T5" s="429" t="s">
        <v>1</v>
      </c>
      <c r="U5" s="438" t="s">
        <v>90</v>
      </c>
      <c r="V5" s="175"/>
      <c r="W5" s="488" t="s">
        <v>74</v>
      </c>
      <c r="X5" s="488"/>
      <c r="Y5" s="488"/>
    </row>
    <row r="6" spans="1:25" ht="15" x14ac:dyDescent="0.25">
      <c r="A6" s="202"/>
      <c r="B6" s="501"/>
      <c r="C6" s="503"/>
      <c r="D6" s="204" t="s">
        <v>61</v>
      </c>
      <c r="E6" s="205" t="s">
        <v>62</v>
      </c>
      <c r="F6" s="206"/>
      <c r="G6" s="207" t="s">
        <v>61</v>
      </c>
      <c r="H6" s="206" t="s">
        <v>62</v>
      </c>
      <c r="I6" s="206"/>
      <c r="J6" s="208"/>
      <c r="K6" s="208"/>
      <c r="L6" s="209"/>
      <c r="M6" s="509"/>
      <c r="N6" s="208"/>
      <c r="O6" s="208"/>
      <c r="P6" s="209"/>
      <c r="Q6" s="509"/>
      <c r="R6" s="509"/>
      <c r="S6" s="510"/>
      <c r="T6" s="266" t="s">
        <v>9</v>
      </c>
      <c r="U6" s="439"/>
      <c r="V6" s="211"/>
      <c r="W6" s="212" t="s">
        <v>75</v>
      </c>
      <c r="X6" s="212" t="s">
        <v>76</v>
      </c>
      <c r="Y6" s="212" t="s">
        <v>77</v>
      </c>
    </row>
    <row r="7" spans="1:25" ht="18" customHeight="1" x14ac:dyDescent="0.25">
      <c r="A7" s="202"/>
      <c r="B7" s="223">
        <v>1</v>
      </c>
      <c r="C7" s="224" t="s">
        <v>10</v>
      </c>
      <c r="D7" s="225"/>
      <c r="E7" s="225"/>
      <c r="F7" s="225"/>
      <c r="G7" s="226"/>
      <c r="H7" s="225"/>
      <c r="I7" s="225"/>
      <c r="J7" s="227">
        <f>E7*24-D7*24</f>
        <v>0</v>
      </c>
      <c r="K7" s="227">
        <f>IF(J7&lt;6.01,J7,IF(J7&gt;9,J7-0.75,J7-0.5))</f>
        <v>0</v>
      </c>
      <c r="L7" s="228">
        <f>IF(F7="*",2,0)</f>
        <v>0</v>
      </c>
      <c r="M7" s="144">
        <f>L7+K7</f>
        <v>0</v>
      </c>
      <c r="N7" s="342">
        <f>H7*24-G7*24</f>
        <v>0</v>
      </c>
      <c r="O7" s="342">
        <f>IF(N7&lt;6.01,N7,IF(N7&gt;9,N7-0.75,N7-0.5))</f>
        <v>0</v>
      </c>
      <c r="P7" s="342">
        <f>IF(I7="*",2,0)</f>
        <v>0</v>
      </c>
      <c r="Q7" s="144">
        <f>P7+O7</f>
        <v>0</v>
      </c>
      <c r="R7" s="144">
        <f>(M7-Q7)*-1</f>
        <v>0</v>
      </c>
      <c r="S7" s="229"/>
      <c r="T7" s="431"/>
      <c r="U7" s="441"/>
      <c r="V7" s="221"/>
      <c r="W7" s="222">
        <f>IF(AND(A7="F",C9="So"),0,IF(AND(A9="F",C7="So"),0,IF(A7="F",IF(I7="*",1.5,0),IF(A9="F",IF(I7="*",0.5,0),IF(C7="So",IF(I7="*",1.5,0),IF(C9="So",IF(I7="*",0.5,0),IF(I7="*",2,0)))))))</f>
        <v>0</v>
      </c>
      <c r="X7" s="222">
        <f t="shared" ref="X7:X42" si="0">IF(Y7&gt;0.01,0,IF(C7="So",IF(AND(I7="*",I6="*"),Q7,IF(I7="*",Q7-2+0.5,IF(I6="*",Q7+1.5,Q7))),0))</f>
        <v>0</v>
      </c>
      <c r="Y7" s="222">
        <f>IF(A7="F",IF(AND(I7="*",I6="*"),Q7,IF(I7="*",Q7-2+0.5,IF(I6="*",Q7+1.5,Q7))),0)</f>
        <v>0</v>
      </c>
    </row>
    <row r="8" spans="1:25" ht="18" customHeight="1" x14ac:dyDescent="0.25">
      <c r="A8" s="202"/>
      <c r="B8" s="231"/>
      <c r="C8" s="497" t="s">
        <v>11</v>
      </c>
      <c r="D8" s="498"/>
      <c r="E8" s="498"/>
      <c r="F8" s="498"/>
      <c r="G8" s="498"/>
      <c r="H8" s="499"/>
      <c r="I8" s="232"/>
      <c r="J8" s="233"/>
      <c r="K8" s="233"/>
      <c r="L8" s="234"/>
      <c r="M8" s="154">
        <f t="shared" ref="M8:R8" si="1">SUM(M7:M7)</f>
        <v>0</v>
      </c>
      <c r="N8" s="343">
        <f t="shared" si="1"/>
        <v>0</v>
      </c>
      <c r="O8" s="343">
        <f t="shared" si="1"/>
        <v>0</v>
      </c>
      <c r="P8" s="343">
        <f t="shared" si="1"/>
        <v>0</v>
      </c>
      <c r="Q8" s="154">
        <f t="shared" si="1"/>
        <v>0</v>
      </c>
      <c r="R8" s="154">
        <f t="shared" si="1"/>
        <v>0</v>
      </c>
      <c r="S8" s="235" t="s">
        <v>65</v>
      </c>
      <c r="T8" s="432"/>
      <c r="U8" s="442"/>
      <c r="V8" s="237"/>
      <c r="W8" s="222">
        <f>IF(AND(A8="F",C9="So"),0,IF(AND(A9="F",C8="So"),0,IF(A8="F",IF(I8="*",1.5,0),IF(A9="F",IF(I8="*",0.5,0),IF(C8="So",IF(I8="*",1.5,0),IF(C9="So",IF(I8="*",0.5,0),IF(I8="*",2,0)))))))</f>
        <v>0</v>
      </c>
      <c r="X8" s="222">
        <f t="shared" si="0"/>
        <v>0</v>
      </c>
      <c r="Y8" s="222">
        <f t="shared" ref="Y8:Y22" si="2">IF(A8="F",IF(AND(I8="*",I7="*"),Q8,IF(I8="*",Q8-2+0.5,IF(I7="*",Q8+1.5,Q8))),0)</f>
        <v>0</v>
      </c>
    </row>
    <row r="9" spans="1:25" ht="18" customHeight="1" x14ac:dyDescent="0.25">
      <c r="A9" s="202"/>
      <c r="B9" s="238">
        <v>2</v>
      </c>
      <c r="C9" s="239" t="s">
        <v>12</v>
      </c>
      <c r="D9" s="240"/>
      <c r="E9" s="240"/>
      <c r="F9" s="241"/>
      <c r="G9" s="242"/>
      <c r="H9" s="240"/>
      <c r="I9" s="241"/>
      <c r="J9" s="243">
        <f t="shared" ref="J9:J42" si="3">E9*24-D9*24</f>
        <v>0</v>
      </c>
      <c r="K9" s="243">
        <f t="shared" ref="K9:K15" si="4">IF(J9&lt;6.01,J9,IF(J9&gt;9,J9-0.75,J9-0.5))</f>
        <v>0</v>
      </c>
      <c r="L9" s="244">
        <f t="shared" ref="L9:L42" si="5">IF(F9="*",2,0)</f>
        <v>0</v>
      </c>
      <c r="M9" s="150">
        <f t="shared" ref="M9:M42" si="6">L9+K9</f>
        <v>0</v>
      </c>
      <c r="N9" s="344">
        <f t="shared" ref="N9:N42" si="7">H9*24-G9*24</f>
        <v>0</v>
      </c>
      <c r="O9" s="344">
        <f t="shared" ref="O9:O15" si="8">IF(N9&lt;6.01,N9,IF(N9&gt;9,N9-0.75,N9-0.5))</f>
        <v>0</v>
      </c>
      <c r="P9" s="344">
        <f t="shared" ref="P9:P42" si="9">IF(I9="*",2,0)</f>
        <v>0</v>
      </c>
      <c r="Q9" s="150">
        <f t="shared" ref="Q9:Q42" si="10">P9+O9</f>
        <v>0</v>
      </c>
      <c r="R9" s="150">
        <f t="shared" ref="R9:R42" si="11">(M9-Q9)*-1</f>
        <v>0</v>
      </c>
      <c r="S9" s="245"/>
      <c r="T9" s="433"/>
      <c r="U9" s="443"/>
      <c r="V9" s="221"/>
      <c r="W9" s="222">
        <f>IF(AND(A9="F",C10="So"),0,IF(AND(A10="F",C9="So"),0,IF(A9="F",IF(I9="*",1.5,0),IF(A10="F",IF(I9="*",0.5,0),IF(C9="So",IF(I9="*",1.5,0),IF(C10="So",IF(I9="*",0.5,0),IF(I9="*",2,0)))))))</f>
        <v>0</v>
      </c>
      <c r="X9" s="222">
        <f>IF(Y9&gt;0.01,0,IF(C9="So",IF(AND(I9="*",I7="*"),Q9,IF(I9="*",Q9-2+0.5,IF(I7="*",Q9+1.5,Q9))),0))</f>
        <v>0</v>
      </c>
      <c r="Y9" s="222">
        <f>IF(A9="F",IF(AND(I9="*",I7="*"),Q9,IF(I9="*",Q9-2+0.5,IF(I7="*",Q9+1.5,Q9))),0)</f>
        <v>0</v>
      </c>
    </row>
    <row r="10" spans="1:25" ht="18" customHeight="1" x14ac:dyDescent="0.25">
      <c r="A10" s="202"/>
      <c r="B10" s="238">
        <v>3</v>
      </c>
      <c r="C10" s="239" t="s">
        <v>13</v>
      </c>
      <c r="D10" s="240"/>
      <c r="E10" s="240"/>
      <c r="F10" s="241"/>
      <c r="G10" s="242"/>
      <c r="H10" s="240"/>
      <c r="I10" s="241"/>
      <c r="J10" s="243">
        <f t="shared" si="3"/>
        <v>0</v>
      </c>
      <c r="K10" s="243">
        <f t="shared" si="4"/>
        <v>0</v>
      </c>
      <c r="L10" s="244">
        <f t="shared" si="5"/>
        <v>0</v>
      </c>
      <c r="M10" s="150">
        <f t="shared" si="6"/>
        <v>0</v>
      </c>
      <c r="N10" s="344">
        <f t="shared" si="7"/>
        <v>0</v>
      </c>
      <c r="O10" s="344">
        <f t="shared" si="8"/>
        <v>0</v>
      </c>
      <c r="P10" s="344">
        <f t="shared" si="9"/>
        <v>0</v>
      </c>
      <c r="Q10" s="150">
        <f t="shared" si="10"/>
        <v>0</v>
      </c>
      <c r="R10" s="150">
        <f t="shared" si="11"/>
        <v>0</v>
      </c>
      <c r="S10" s="245"/>
      <c r="T10" s="433"/>
      <c r="U10" s="443"/>
      <c r="V10" s="221"/>
      <c r="W10" s="222">
        <f t="shared" ref="W10:W14" si="12">IF(AND(A10="F",C11="So"),0,IF(AND(A11="F",C10="So"),0,IF(A10="F",IF(I10="*",1.5,0),IF(A11="F",IF(I10="*",0.5,0),IF(C10="So",IF(I10="*",1.5,0),IF(C11="So",IF(I10="*",0.5,0),IF(I10="*",2,0)))))))</f>
        <v>0</v>
      </c>
      <c r="X10" s="222">
        <f t="shared" si="0"/>
        <v>0</v>
      </c>
      <c r="Y10" s="222">
        <f t="shared" si="2"/>
        <v>0</v>
      </c>
    </row>
    <row r="11" spans="1:25" s="188" customFormat="1" ht="18" customHeight="1" x14ac:dyDescent="0.25">
      <c r="A11" s="202"/>
      <c r="B11" s="238">
        <v>4</v>
      </c>
      <c r="C11" s="239" t="s">
        <v>14</v>
      </c>
      <c r="D11" s="240"/>
      <c r="E11" s="240"/>
      <c r="F11" s="241"/>
      <c r="G11" s="242"/>
      <c r="H11" s="240"/>
      <c r="I11" s="241"/>
      <c r="J11" s="243">
        <f t="shared" si="3"/>
        <v>0</v>
      </c>
      <c r="K11" s="243">
        <f t="shared" si="4"/>
        <v>0</v>
      </c>
      <c r="L11" s="244">
        <f t="shared" si="5"/>
        <v>0</v>
      </c>
      <c r="M11" s="150">
        <f t="shared" si="6"/>
        <v>0</v>
      </c>
      <c r="N11" s="344">
        <f t="shared" si="7"/>
        <v>0</v>
      </c>
      <c r="O11" s="344">
        <f t="shared" si="8"/>
        <v>0</v>
      </c>
      <c r="P11" s="344">
        <f t="shared" si="9"/>
        <v>0</v>
      </c>
      <c r="Q11" s="150">
        <f>P11+O11</f>
        <v>0</v>
      </c>
      <c r="R11" s="150">
        <f>(M11-Q11)*-1</f>
        <v>0</v>
      </c>
      <c r="S11" s="245"/>
      <c r="T11" s="433"/>
      <c r="U11" s="443"/>
      <c r="V11" s="221"/>
      <c r="W11" s="222">
        <f t="shared" si="12"/>
        <v>0</v>
      </c>
      <c r="X11" s="222">
        <f t="shared" si="0"/>
        <v>0</v>
      </c>
      <c r="Y11" s="222">
        <f t="shared" si="2"/>
        <v>0</v>
      </c>
    </row>
    <row r="12" spans="1:25" ht="18" customHeight="1" x14ac:dyDescent="0.25">
      <c r="A12" s="202"/>
      <c r="B12" s="238">
        <v>5</v>
      </c>
      <c r="C12" s="239" t="s">
        <v>15</v>
      </c>
      <c r="D12" s="240"/>
      <c r="E12" s="240"/>
      <c r="F12" s="241"/>
      <c r="G12" s="242"/>
      <c r="H12" s="240"/>
      <c r="I12" s="241"/>
      <c r="J12" s="243">
        <f t="shared" si="3"/>
        <v>0</v>
      </c>
      <c r="K12" s="243">
        <f t="shared" si="4"/>
        <v>0</v>
      </c>
      <c r="L12" s="244">
        <f t="shared" si="5"/>
        <v>0</v>
      </c>
      <c r="M12" s="150">
        <f t="shared" si="6"/>
        <v>0</v>
      </c>
      <c r="N12" s="344">
        <f t="shared" si="7"/>
        <v>0</v>
      </c>
      <c r="O12" s="344">
        <f t="shared" si="8"/>
        <v>0</v>
      </c>
      <c r="P12" s="344">
        <f t="shared" si="9"/>
        <v>0</v>
      </c>
      <c r="Q12" s="150">
        <f t="shared" si="10"/>
        <v>0</v>
      </c>
      <c r="R12" s="150">
        <f t="shared" si="11"/>
        <v>0</v>
      </c>
      <c r="S12" s="245"/>
      <c r="T12" s="433"/>
      <c r="U12" s="443"/>
      <c r="V12" s="221"/>
      <c r="W12" s="222">
        <f t="shared" si="12"/>
        <v>0</v>
      </c>
      <c r="X12" s="222">
        <f t="shared" si="0"/>
        <v>0</v>
      </c>
      <c r="Y12" s="222">
        <f t="shared" si="2"/>
        <v>0</v>
      </c>
    </row>
    <row r="13" spans="1:25" ht="18" customHeight="1" x14ac:dyDescent="0.25">
      <c r="A13" s="247"/>
      <c r="B13" s="238">
        <v>6</v>
      </c>
      <c r="C13" s="239" t="s">
        <v>16</v>
      </c>
      <c r="D13" s="240"/>
      <c r="E13" s="240"/>
      <c r="F13" s="241"/>
      <c r="G13" s="242"/>
      <c r="H13" s="240"/>
      <c r="I13" s="241"/>
      <c r="J13" s="243">
        <f t="shared" si="3"/>
        <v>0</v>
      </c>
      <c r="K13" s="243">
        <f t="shared" si="4"/>
        <v>0</v>
      </c>
      <c r="L13" s="244">
        <f t="shared" si="5"/>
        <v>0</v>
      </c>
      <c r="M13" s="150">
        <f t="shared" si="6"/>
        <v>0</v>
      </c>
      <c r="N13" s="344">
        <f t="shared" si="7"/>
        <v>0</v>
      </c>
      <c r="O13" s="344">
        <f t="shared" si="8"/>
        <v>0</v>
      </c>
      <c r="P13" s="344">
        <f t="shared" si="9"/>
        <v>0</v>
      </c>
      <c r="Q13" s="150">
        <f t="shared" si="10"/>
        <v>0</v>
      </c>
      <c r="R13" s="150">
        <f t="shared" si="11"/>
        <v>0</v>
      </c>
      <c r="S13" s="245"/>
      <c r="T13" s="433"/>
      <c r="U13" s="443"/>
      <c r="V13" s="221"/>
      <c r="W13" s="222">
        <f t="shared" si="12"/>
        <v>0</v>
      </c>
      <c r="X13" s="222">
        <f t="shared" si="0"/>
        <v>0</v>
      </c>
      <c r="Y13" s="222">
        <f t="shared" si="2"/>
        <v>0</v>
      </c>
    </row>
    <row r="14" spans="1:25" ht="18" customHeight="1" x14ac:dyDescent="0.25">
      <c r="A14" s="248"/>
      <c r="B14" s="213">
        <v>7</v>
      </c>
      <c r="C14" s="213" t="s">
        <v>17</v>
      </c>
      <c r="D14" s="215"/>
      <c r="E14" s="215"/>
      <c r="F14" s="249"/>
      <c r="G14" s="216"/>
      <c r="H14" s="215"/>
      <c r="I14" s="249"/>
      <c r="J14" s="217">
        <f t="shared" si="3"/>
        <v>0</v>
      </c>
      <c r="K14" s="217">
        <f t="shared" si="4"/>
        <v>0</v>
      </c>
      <c r="L14" s="218">
        <f t="shared" si="5"/>
        <v>0</v>
      </c>
      <c r="M14" s="151">
        <f t="shared" si="6"/>
        <v>0</v>
      </c>
      <c r="N14" s="341">
        <f t="shared" si="7"/>
        <v>0</v>
      </c>
      <c r="O14" s="341">
        <f t="shared" si="8"/>
        <v>0</v>
      </c>
      <c r="P14" s="344">
        <f t="shared" si="9"/>
        <v>0</v>
      </c>
      <c r="Q14" s="151">
        <f t="shared" si="10"/>
        <v>0</v>
      </c>
      <c r="R14" s="151">
        <f t="shared" si="11"/>
        <v>0</v>
      </c>
      <c r="S14" s="250"/>
      <c r="T14" s="430"/>
      <c r="U14" s="440"/>
      <c r="V14" s="221"/>
      <c r="W14" s="222">
        <f t="shared" si="12"/>
        <v>0</v>
      </c>
      <c r="X14" s="222">
        <f t="shared" si="0"/>
        <v>0</v>
      </c>
      <c r="Y14" s="222">
        <f t="shared" si="2"/>
        <v>0</v>
      </c>
    </row>
    <row r="15" spans="1:25" ht="18" customHeight="1" x14ac:dyDescent="0.25">
      <c r="A15" s="248"/>
      <c r="B15" s="223">
        <v>8</v>
      </c>
      <c r="C15" s="223" t="s">
        <v>10</v>
      </c>
      <c r="D15" s="225"/>
      <c r="E15" s="225"/>
      <c r="F15" s="251"/>
      <c r="G15" s="226"/>
      <c r="H15" s="225"/>
      <c r="I15" s="251"/>
      <c r="J15" s="227">
        <f t="shared" si="3"/>
        <v>0</v>
      </c>
      <c r="K15" s="227">
        <f t="shared" si="4"/>
        <v>0</v>
      </c>
      <c r="L15" s="228">
        <f t="shared" si="5"/>
        <v>0</v>
      </c>
      <c r="M15" s="144">
        <f t="shared" si="6"/>
        <v>0</v>
      </c>
      <c r="N15" s="342">
        <f t="shared" si="7"/>
        <v>0</v>
      </c>
      <c r="O15" s="342">
        <f t="shared" si="8"/>
        <v>0</v>
      </c>
      <c r="P15" s="342">
        <f t="shared" si="9"/>
        <v>0</v>
      </c>
      <c r="Q15" s="144">
        <f t="shared" si="10"/>
        <v>0</v>
      </c>
      <c r="R15" s="144">
        <f t="shared" si="11"/>
        <v>0</v>
      </c>
      <c r="S15" s="252"/>
      <c r="T15" s="431"/>
      <c r="U15" s="441"/>
      <c r="V15" s="221"/>
      <c r="W15" s="222">
        <f>IF(AND(A15="F",C17="So"),0,IF(AND(A17="F",C15="So"),0,IF(A15="F",IF(I15="*",1.5,0),IF(A17="F",IF(I15="*",0.5,0),IF(C15="So",IF(I15="*",1.5,0),IF(C17="So",IF(I15="*",0.5,0),IF(I15="*",2,0)))))))</f>
        <v>0</v>
      </c>
      <c r="X15" s="222">
        <f t="shared" si="0"/>
        <v>0</v>
      </c>
      <c r="Y15" s="222">
        <f t="shared" si="2"/>
        <v>0</v>
      </c>
    </row>
    <row r="16" spans="1:25" ht="18" customHeight="1" x14ac:dyDescent="0.25">
      <c r="A16" s="253"/>
      <c r="B16" s="231"/>
      <c r="C16" s="497" t="s">
        <v>11</v>
      </c>
      <c r="D16" s="498"/>
      <c r="E16" s="498"/>
      <c r="F16" s="498"/>
      <c r="G16" s="498"/>
      <c r="H16" s="499"/>
      <c r="I16" s="232"/>
      <c r="J16" s="233"/>
      <c r="K16" s="233"/>
      <c r="L16" s="234"/>
      <c r="M16" s="154">
        <f>SUM(M9:M15)</f>
        <v>0</v>
      </c>
      <c r="N16" s="154">
        <f t="shared" ref="N16:R16" si="13">SUM(N9:N15)</f>
        <v>0</v>
      </c>
      <c r="O16" s="154">
        <f t="shared" si="13"/>
        <v>0</v>
      </c>
      <c r="P16" s="154">
        <f t="shared" si="13"/>
        <v>0</v>
      </c>
      <c r="Q16" s="154">
        <f t="shared" si="13"/>
        <v>0</v>
      </c>
      <c r="R16" s="154">
        <f t="shared" si="13"/>
        <v>0</v>
      </c>
      <c r="S16" s="235"/>
      <c r="T16" s="432"/>
      <c r="U16" s="442"/>
      <c r="V16" s="237"/>
      <c r="W16" s="222">
        <f t="shared" ref="W16" si="14">IF(AND(A16="F",C17="So"),0,IF(AND(A17="F",C16="So"),0,IF(A16="F",IF(I16="*",1.5,0),IF(A17="F",IF(I16="*",0.5,0),IF(C16="So",IF(I16="*",1.5,0),IF(C17="So",IF(I16="*",0.5,0),IF(I16="*",2,0)))))))</f>
        <v>0</v>
      </c>
      <c r="X16" s="222">
        <f t="shared" si="0"/>
        <v>0</v>
      </c>
      <c r="Y16" s="222">
        <f t="shared" si="2"/>
        <v>0</v>
      </c>
    </row>
    <row r="17" spans="1:25" ht="18" customHeight="1" x14ac:dyDescent="0.25">
      <c r="A17" s="253"/>
      <c r="B17" s="238">
        <v>9</v>
      </c>
      <c r="C17" s="239" t="s">
        <v>12</v>
      </c>
      <c r="D17" s="254"/>
      <c r="E17" s="254"/>
      <c r="F17" s="254"/>
      <c r="G17" s="255"/>
      <c r="H17" s="254"/>
      <c r="I17" s="254"/>
      <c r="J17" s="256">
        <f t="shared" si="3"/>
        <v>0</v>
      </c>
      <c r="K17" s="256">
        <f>IF(J17&lt;6.01,J17,IF(J17&gt;9,J17-0.75,J17-0.5))</f>
        <v>0</v>
      </c>
      <c r="L17" s="257">
        <f t="shared" si="5"/>
        <v>0</v>
      </c>
      <c r="M17" s="150">
        <f t="shared" si="6"/>
        <v>0</v>
      </c>
      <c r="N17" s="345">
        <f t="shared" si="7"/>
        <v>0</v>
      </c>
      <c r="O17" s="345">
        <f>IF(N17&lt;6.01,N17,IF(N17&gt;9,N17-0.75,N17-0.5))</f>
        <v>0</v>
      </c>
      <c r="P17" s="345">
        <f t="shared" si="9"/>
        <v>0</v>
      </c>
      <c r="Q17" s="150">
        <f t="shared" si="10"/>
        <v>0</v>
      </c>
      <c r="R17" s="150">
        <f t="shared" si="11"/>
        <v>0</v>
      </c>
      <c r="S17" s="258"/>
      <c r="T17" s="434"/>
      <c r="U17" s="444"/>
      <c r="V17" s="260"/>
      <c r="W17" s="222">
        <f>IF(AND(A17="F",C18="So"),0,IF(AND(A18="F",C17="So"),0,IF(A17="F",IF(I17="*",1.5,0),IF(A18="F",IF(I17="*",0.5,0),IF(C17="So",IF(I17="*",1.5,0),IF(C18="So",IF(I17="*",0.5,0),IF(I17="*",2,0)))))))</f>
        <v>0</v>
      </c>
      <c r="X17" s="222">
        <f>IF(Y17&gt;0.01,0,IF(C17="So",IF(AND(I17="*",I15="*"),Q17,IF(I17="*",Q17-2+0.5,IF(I15="*",Q17+1.5,Q17))),0))</f>
        <v>0</v>
      </c>
      <c r="Y17" s="222">
        <f>IF(A17="F",IF(AND(I17="*",I15="*"),Q17,IF(I17="*",Q17-2+0.5,IF(I15="*",Q17+1.5,Q17))),0)</f>
        <v>0</v>
      </c>
    </row>
    <row r="18" spans="1:25" ht="18" customHeight="1" x14ac:dyDescent="0.25">
      <c r="A18" s="253"/>
      <c r="B18" s="238">
        <v>10</v>
      </c>
      <c r="C18" s="239" t="s">
        <v>13</v>
      </c>
      <c r="D18" s="261"/>
      <c r="E18" s="261"/>
      <c r="F18" s="261"/>
      <c r="G18" s="262"/>
      <c r="H18" s="263"/>
      <c r="I18" s="261"/>
      <c r="J18" s="264">
        <f t="shared" si="3"/>
        <v>0</v>
      </c>
      <c r="K18" s="264">
        <f t="shared" ref="K18:K23" si="15">IF(J18&lt;6.01,J18,IF(J18&gt;9,J18-0.75,J18-0.5))</f>
        <v>0</v>
      </c>
      <c r="L18" s="265">
        <f t="shared" si="5"/>
        <v>0</v>
      </c>
      <c r="M18" s="150">
        <f t="shared" si="6"/>
        <v>0</v>
      </c>
      <c r="N18" s="345">
        <f t="shared" si="7"/>
        <v>0</v>
      </c>
      <c r="O18" s="345">
        <f t="shared" ref="O18:O23" si="16">IF(N18&lt;6.01,N18,IF(N18&gt;9,N18-0.75,N18-0.5))</f>
        <v>0</v>
      </c>
      <c r="P18" s="345">
        <f t="shared" si="9"/>
        <v>0</v>
      </c>
      <c r="Q18" s="150">
        <f t="shared" si="10"/>
        <v>0</v>
      </c>
      <c r="R18" s="150">
        <f t="shared" si="11"/>
        <v>0</v>
      </c>
      <c r="S18" s="266"/>
      <c r="T18" s="433"/>
      <c r="U18" s="443"/>
      <c r="V18" s="221"/>
      <c r="W18" s="222">
        <f t="shared" ref="W18:W21" si="17">IF(AND(A18="F",C19="So"),0,IF(AND(A19="F",C18="So"),0,IF(A18="F",IF(I18="*",1.5,0),IF(A19="F",IF(I18="*",0.5,0),IF(C18="So",IF(I18="*",1.5,0),IF(C19="So",IF(I18="*",0.5,0),IF(I18="*",2,0)))))))</f>
        <v>0</v>
      </c>
      <c r="X18" s="222">
        <f t="shared" si="0"/>
        <v>0</v>
      </c>
      <c r="Y18" s="222">
        <f t="shared" si="2"/>
        <v>0</v>
      </c>
    </row>
    <row r="19" spans="1:25" s="188" customFormat="1" ht="18" customHeight="1" x14ac:dyDescent="0.25">
      <c r="A19" s="267"/>
      <c r="B19" s="238">
        <v>11</v>
      </c>
      <c r="C19" s="239" t="s">
        <v>14</v>
      </c>
      <c r="D19" s="241"/>
      <c r="E19" s="241"/>
      <c r="F19" s="241"/>
      <c r="G19" s="242"/>
      <c r="H19" s="241"/>
      <c r="I19" s="241"/>
      <c r="J19" s="243">
        <f t="shared" si="3"/>
        <v>0</v>
      </c>
      <c r="K19" s="243">
        <f t="shared" si="15"/>
        <v>0</v>
      </c>
      <c r="L19" s="244">
        <f t="shared" si="5"/>
        <v>0</v>
      </c>
      <c r="M19" s="150">
        <f t="shared" si="6"/>
        <v>0</v>
      </c>
      <c r="N19" s="345">
        <f t="shared" si="7"/>
        <v>0</v>
      </c>
      <c r="O19" s="345">
        <f t="shared" si="16"/>
        <v>0</v>
      </c>
      <c r="P19" s="345">
        <f t="shared" si="9"/>
        <v>0</v>
      </c>
      <c r="Q19" s="150">
        <f t="shared" si="10"/>
        <v>0</v>
      </c>
      <c r="R19" s="150">
        <f t="shared" si="11"/>
        <v>0</v>
      </c>
      <c r="S19" s="266"/>
      <c r="T19" s="433"/>
      <c r="U19" s="443"/>
      <c r="V19" s="221"/>
      <c r="W19" s="222">
        <f t="shared" si="17"/>
        <v>0</v>
      </c>
      <c r="X19" s="222">
        <f t="shared" si="0"/>
        <v>0</v>
      </c>
      <c r="Y19" s="222">
        <f t="shared" si="2"/>
        <v>0</v>
      </c>
    </row>
    <row r="20" spans="1:25" ht="18" customHeight="1" x14ac:dyDescent="0.25">
      <c r="A20" s="253"/>
      <c r="B20" s="238">
        <v>12</v>
      </c>
      <c r="C20" s="239" t="s">
        <v>15</v>
      </c>
      <c r="D20" s="263"/>
      <c r="E20" s="263"/>
      <c r="F20" s="261"/>
      <c r="G20" s="262"/>
      <c r="H20" s="263"/>
      <c r="I20" s="261"/>
      <c r="J20" s="264">
        <f t="shared" si="3"/>
        <v>0</v>
      </c>
      <c r="K20" s="264">
        <f t="shared" si="15"/>
        <v>0</v>
      </c>
      <c r="L20" s="265">
        <f t="shared" si="5"/>
        <v>0</v>
      </c>
      <c r="M20" s="150">
        <f t="shared" si="6"/>
        <v>0</v>
      </c>
      <c r="N20" s="345">
        <f t="shared" si="7"/>
        <v>0</v>
      </c>
      <c r="O20" s="345">
        <f t="shared" si="16"/>
        <v>0</v>
      </c>
      <c r="P20" s="345">
        <f t="shared" si="9"/>
        <v>0</v>
      </c>
      <c r="Q20" s="150">
        <f t="shared" si="10"/>
        <v>0</v>
      </c>
      <c r="R20" s="150">
        <f t="shared" si="11"/>
        <v>0</v>
      </c>
      <c r="S20" s="266"/>
      <c r="T20" s="433"/>
      <c r="U20" s="443"/>
      <c r="V20" s="221"/>
      <c r="W20" s="222">
        <f t="shared" si="17"/>
        <v>0</v>
      </c>
      <c r="X20" s="222">
        <f t="shared" si="0"/>
        <v>0</v>
      </c>
      <c r="Y20" s="222">
        <f t="shared" si="2"/>
        <v>0</v>
      </c>
    </row>
    <row r="21" spans="1:25" ht="18" customHeight="1" x14ac:dyDescent="0.25">
      <c r="A21" s="253"/>
      <c r="B21" s="238">
        <v>13</v>
      </c>
      <c r="C21" s="239" t="s">
        <v>16</v>
      </c>
      <c r="D21" s="241"/>
      <c r="E21" s="241"/>
      <c r="F21" s="241"/>
      <c r="G21" s="242"/>
      <c r="H21" s="241"/>
      <c r="I21" s="241"/>
      <c r="J21" s="243">
        <f t="shared" si="3"/>
        <v>0</v>
      </c>
      <c r="K21" s="243">
        <f t="shared" si="15"/>
        <v>0</v>
      </c>
      <c r="L21" s="244">
        <f t="shared" si="5"/>
        <v>0</v>
      </c>
      <c r="M21" s="150">
        <f t="shared" si="6"/>
        <v>0</v>
      </c>
      <c r="N21" s="345">
        <f t="shared" si="7"/>
        <v>0</v>
      </c>
      <c r="O21" s="345">
        <f t="shared" si="16"/>
        <v>0</v>
      </c>
      <c r="P21" s="345">
        <f t="shared" si="9"/>
        <v>0</v>
      </c>
      <c r="Q21" s="150">
        <f t="shared" si="10"/>
        <v>0</v>
      </c>
      <c r="R21" s="150">
        <f t="shared" si="11"/>
        <v>0</v>
      </c>
      <c r="S21" s="266"/>
      <c r="T21" s="433"/>
      <c r="U21" s="443"/>
      <c r="V21" s="221"/>
      <c r="W21" s="222">
        <f t="shared" si="17"/>
        <v>0</v>
      </c>
      <c r="X21" s="222">
        <f t="shared" si="0"/>
        <v>0</v>
      </c>
      <c r="Y21" s="222">
        <f t="shared" si="2"/>
        <v>0</v>
      </c>
    </row>
    <row r="22" spans="1:25" ht="18" customHeight="1" x14ac:dyDescent="0.25">
      <c r="A22" s="253"/>
      <c r="B22" s="213">
        <v>14</v>
      </c>
      <c r="C22" s="214" t="s">
        <v>17</v>
      </c>
      <c r="D22" s="268"/>
      <c r="E22" s="268"/>
      <c r="F22" s="268"/>
      <c r="G22" s="269"/>
      <c r="H22" s="268"/>
      <c r="I22" s="268"/>
      <c r="J22" s="270">
        <f t="shared" si="3"/>
        <v>0</v>
      </c>
      <c r="K22" s="270">
        <f t="shared" si="15"/>
        <v>0</v>
      </c>
      <c r="L22" s="271">
        <f t="shared" si="5"/>
        <v>0</v>
      </c>
      <c r="M22" s="151">
        <f t="shared" si="6"/>
        <v>0</v>
      </c>
      <c r="N22" s="346">
        <f t="shared" si="7"/>
        <v>0</v>
      </c>
      <c r="O22" s="346">
        <f t="shared" si="16"/>
        <v>0</v>
      </c>
      <c r="P22" s="346">
        <f t="shared" si="9"/>
        <v>0</v>
      </c>
      <c r="Q22" s="151">
        <f t="shared" si="10"/>
        <v>0</v>
      </c>
      <c r="R22" s="151">
        <f t="shared" si="11"/>
        <v>0</v>
      </c>
      <c r="S22" s="250"/>
      <c r="T22" s="430"/>
      <c r="U22" s="440"/>
      <c r="V22" s="221"/>
      <c r="W22" s="222">
        <f>IF(AND(A22="F",C23="So"),0,IF(AND(A23="F",C22="So"),0,IF(A22="F",IF(I22="*",1.5,0),IF(A23="F",IF(I22="*",0.5,0),IF(C22="So",IF(I22="*",1.5,0),IF(C23="So",IF(I22="*",0.5,0),IF(I22="*",2,0)))))))</f>
        <v>0</v>
      </c>
      <c r="X22" s="222">
        <f t="shared" si="0"/>
        <v>0</v>
      </c>
      <c r="Y22" s="222">
        <f t="shared" si="2"/>
        <v>0</v>
      </c>
    </row>
    <row r="23" spans="1:25" ht="18" customHeight="1" x14ac:dyDescent="0.25">
      <c r="A23" s="253"/>
      <c r="B23" s="223">
        <v>15</v>
      </c>
      <c r="C23" s="224" t="s">
        <v>10</v>
      </c>
      <c r="D23" s="272"/>
      <c r="E23" s="272"/>
      <c r="F23" s="272"/>
      <c r="G23" s="273"/>
      <c r="H23" s="352"/>
      <c r="I23" s="272"/>
      <c r="J23" s="274">
        <f t="shared" si="3"/>
        <v>0</v>
      </c>
      <c r="K23" s="274">
        <f t="shared" si="15"/>
        <v>0</v>
      </c>
      <c r="L23" s="275">
        <f t="shared" si="5"/>
        <v>0</v>
      </c>
      <c r="M23" s="144">
        <f t="shared" si="6"/>
        <v>0</v>
      </c>
      <c r="N23" s="347">
        <f t="shared" si="7"/>
        <v>0</v>
      </c>
      <c r="O23" s="347">
        <f t="shared" si="16"/>
        <v>0</v>
      </c>
      <c r="P23" s="347">
        <f t="shared" si="9"/>
        <v>0</v>
      </c>
      <c r="Q23" s="144">
        <f t="shared" si="10"/>
        <v>0</v>
      </c>
      <c r="R23" s="144">
        <f t="shared" si="11"/>
        <v>0</v>
      </c>
      <c r="S23" s="252"/>
      <c r="T23" s="431"/>
      <c r="U23" s="441"/>
      <c r="V23" s="221"/>
      <c r="W23" s="222">
        <f>IF(AND(A23="F",C25="So"),0,IF(AND(A25="F",C23="So"),0,IF(A23="F",IF(I23="*",1.5,0),IF(A25="F",IF(I23="*",0.5,0),IF(C23="So",IF(I23="*",1.5,0),IF(C25="So",IF(I23="*",0.5,0),IF(I23="*",2,0)))))))</f>
        <v>0</v>
      </c>
      <c r="X23" s="222">
        <f t="shared" si="0"/>
        <v>0</v>
      </c>
      <c r="Y23" s="222">
        <f>IF(A23="F",IF(AND(I23="*",I22="*"),Q23,IF(I23="*",Q23-2+0.5,IF(I22="*",Q23+1.5,Q23))),0)</f>
        <v>0</v>
      </c>
    </row>
    <row r="24" spans="1:25" ht="18" customHeight="1" x14ac:dyDescent="0.25">
      <c r="A24" s="276"/>
      <c r="B24" s="277"/>
      <c r="C24" s="497" t="s">
        <v>11</v>
      </c>
      <c r="D24" s="498"/>
      <c r="E24" s="498"/>
      <c r="F24" s="498"/>
      <c r="G24" s="498"/>
      <c r="H24" s="499"/>
      <c r="I24" s="232"/>
      <c r="J24" s="233"/>
      <c r="K24" s="233"/>
      <c r="L24" s="234"/>
      <c r="M24" s="154">
        <f>SUM(M17:M23)</f>
        <v>0</v>
      </c>
      <c r="N24" s="154">
        <f t="shared" ref="N24:R24" si="18">SUM(N17:N23)</f>
        <v>0</v>
      </c>
      <c r="O24" s="154">
        <f t="shared" si="18"/>
        <v>0</v>
      </c>
      <c r="P24" s="154">
        <f t="shared" si="18"/>
        <v>0</v>
      </c>
      <c r="Q24" s="154">
        <f t="shared" si="18"/>
        <v>0</v>
      </c>
      <c r="R24" s="154">
        <f t="shared" si="18"/>
        <v>0</v>
      </c>
      <c r="S24" s="235"/>
      <c r="T24" s="432"/>
      <c r="U24" s="442"/>
      <c r="V24" s="237"/>
      <c r="W24" s="222">
        <f t="shared" ref="W24:W42" si="19">IF(AND(A24="F",C25="So"),0,IF(AND(A25="F",C24="So"),0,IF(A24="F",IF(I24="*",1.5,0),IF(A25="F",IF(I24="*",0.5,0),IF(C24="So",IF(I24="*",1.5,0),IF(C25="So",IF(I24="*",0.5,0),IF(I24="*",2,0)))))))</f>
        <v>0</v>
      </c>
      <c r="X24" s="222">
        <f>IF(Y24&gt;0.01,0,IF(C24="So",IF(AND(I24="*",I15="*"),Q24,IF(I24="*",Q24-2+0.5,IF(I15="*",Q24+1.5,Q24))),0))</f>
        <v>0</v>
      </c>
      <c r="Y24" s="222">
        <f>IF(A16="F",IF(AND(I24="*",I15="*"),Q24,IF(I24="*",Q24-2+0.5,IF(I15="*",Q24+1.5,Q24))),0)</f>
        <v>0</v>
      </c>
    </row>
    <row r="25" spans="1:25" ht="18" customHeight="1" x14ac:dyDescent="0.25">
      <c r="A25" s="248"/>
      <c r="B25" s="278">
        <v>16</v>
      </c>
      <c r="C25" s="239" t="s">
        <v>12</v>
      </c>
      <c r="D25" s="201"/>
      <c r="E25" s="201"/>
      <c r="F25" s="201"/>
      <c r="G25" s="279"/>
      <c r="H25" s="201"/>
      <c r="I25" s="201"/>
      <c r="J25" s="280">
        <f t="shared" ref="J25:J31" si="20">E25*24-D25*24</f>
        <v>0</v>
      </c>
      <c r="K25" s="280">
        <f>IF(J25&lt;6.01,J25,IF(J25&gt;9,J25-0.75,J25-0.5))</f>
        <v>0</v>
      </c>
      <c r="L25" s="281">
        <f t="shared" ref="L25:L31" si="21">IF(F25="*",2,0)</f>
        <v>0</v>
      </c>
      <c r="M25" s="150">
        <f t="shared" ref="M25:M31" si="22">L25+K25</f>
        <v>0</v>
      </c>
      <c r="N25" s="345">
        <f t="shared" ref="N25:N31" si="23">H25*24-G25*24</f>
        <v>0</v>
      </c>
      <c r="O25" s="345">
        <f>IF(N25&lt;6.01,N25,IF(N25&gt;9,N25-0.75,N25-0.5))</f>
        <v>0</v>
      </c>
      <c r="P25" s="345">
        <f t="shared" ref="P25:P31" si="24">IF(I25="*",2,0)</f>
        <v>0</v>
      </c>
      <c r="Q25" s="150">
        <f t="shared" ref="Q25:Q31" si="25">P25+O25</f>
        <v>0</v>
      </c>
      <c r="R25" s="150">
        <f t="shared" ref="R25:R31" si="26">(M25-Q25)*-1</f>
        <v>0</v>
      </c>
      <c r="S25" s="266"/>
      <c r="T25" s="434"/>
      <c r="U25" s="444"/>
      <c r="V25" s="260"/>
      <c r="W25" s="222">
        <f t="shared" ref="W25:W30" si="27">IF(AND(A25="F",C26="So"),0,IF(AND(A26="F",C25="So"),0,IF(A25="F",IF(I25="*",1.5,0),IF(A26="F",IF(I25="*",0.5,0),IF(C25="So",IF(I25="*",1.5,0),IF(C26="So",IF(I25="*",0.5,0),IF(I25="*",2,0)))))))</f>
        <v>0</v>
      </c>
      <c r="X25" s="222">
        <f>IF(Y25&gt;0.01,0,IF(C25="So",IF(AND(I25="*",I23="*"),Q25,IF(I25="*",Q25-2+0.5,IF(I23="*",Q25+1.5,Q25))),0))</f>
        <v>0</v>
      </c>
      <c r="Y25" s="222">
        <f>IF(A25="F",IF(AND(I25="*",I23="*"),Q25,IF(I25="*",Q25-2+0.5,IF(I23="*",Q25+1.5,Q25))),0)</f>
        <v>0</v>
      </c>
    </row>
    <row r="26" spans="1:25" ht="18" customHeight="1" x14ac:dyDescent="0.25">
      <c r="A26" s="248"/>
      <c r="B26" s="278">
        <v>17</v>
      </c>
      <c r="C26" s="239" t="s">
        <v>13</v>
      </c>
      <c r="D26" s="241"/>
      <c r="E26" s="241"/>
      <c r="F26" s="241"/>
      <c r="G26" s="242"/>
      <c r="H26" s="241"/>
      <c r="I26" s="241"/>
      <c r="J26" s="243">
        <f t="shared" si="20"/>
        <v>0</v>
      </c>
      <c r="K26" s="243">
        <f t="shared" ref="K26:K31" si="28">IF(J26&lt;6.01,J26,IF(J26&gt;9,J26-0.75,J26-0.5))</f>
        <v>0</v>
      </c>
      <c r="L26" s="244">
        <f t="shared" si="21"/>
        <v>0</v>
      </c>
      <c r="M26" s="150">
        <f t="shared" si="22"/>
        <v>0</v>
      </c>
      <c r="N26" s="345">
        <f t="shared" si="23"/>
        <v>0</v>
      </c>
      <c r="O26" s="345">
        <f t="shared" ref="O26:O31" si="29">IF(N26&lt;6.01,N26,IF(N26&gt;9,N26-0.75,N26-0.5))</f>
        <v>0</v>
      </c>
      <c r="P26" s="345">
        <f t="shared" si="24"/>
        <v>0</v>
      </c>
      <c r="Q26" s="150">
        <f t="shared" si="25"/>
        <v>0</v>
      </c>
      <c r="R26" s="150">
        <f t="shared" si="26"/>
        <v>0</v>
      </c>
      <c r="S26" s="266"/>
      <c r="T26" s="433"/>
      <c r="U26" s="443"/>
      <c r="V26" s="221"/>
      <c r="W26" s="222">
        <f t="shared" si="27"/>
        <v>0</v>
      </c>
      <c r="X26" s="222">
        <f t="shared" ref="X26:X32" si="30">IF(Y26&gt;0.01,0,IF(C26="So",IF(AND(I26="*",I25="*"),Q26,IF(I26="*",Q26-2+0.5,IF(I25="*",Q26+1.5,Q26))),0))</f>
        <v>0</v>
      </c>
      <c r="Y26" s="222">
        <f>IF(A26="F",IF(AND(I26="*",I25="*"),Q26,IF(I26="*",Q26-2+0.5,IF(I25="*",Q26+1.5,Q26))),0)</f>
        <v>0</v>
      </c>
    </row>
    <row r="27" spans="1:25" s="188" customFormat="1" ht="18" customHeight="1" x14ac:dyDescent="0.25">
      <c r="A27" s="267"/>
      <c r="B27" s="278">
        <v>18</v>
      </c>
      <c r="C27" s="239" t="s">
        <v>14</v>
      </c>
      <c r="D27" s="261"/>
      <c r="E27" s="261"/>
      <c r="F27" s="261"/>
      <c r="G27" s="262"/>
      <c r="H27" s="261"/>
      <c r="I27" s="261"/>
      <c r="J27" s="264">
        <f t="shared" si="20"/>
        <v>0</v>
      </c>
      <c r="K27" s="264">
        <f t="shared" si="28"/>
        <v>0</v>
      </c>
      <c r="L27" s="265">
        <f t="shared" si="21"/>
        <v>0</v>
      </c>
      <c r="M27" s="150">
        <f t="shared" si="22"/>
        <v>0</v>
      </c>
      <c r="N27" s="345">
        <f t="shared" si="23"/>
        <v>0</v>
      </c>
      <c r="O27" s="345">
        <f t="shared" si="29"/>
        <v>0</v>
      </c>
      <c r="P27" s="345">
        <f t="shared" si="24"/>
        <v>0</v>
      </c>
      <c r="Q27" s="150">
        <f t="shared" si="25"/>
        <v>0</v>
      </c>
      <c r="R27" s="150">
        <f t="shared" si="26"/>
        <v>0</v>
      </c>
      <c r="S27" s="266"/>
      <c r="T27" s="433"/>
      <c r="U27" s="443"/>
      <c r="V27" s="221"/>
      <c r="W27" s="222">
        <f t="shared" si="27"/>
        <v>0</v>
      </c>
      <c r="X27" s="222">
        <f t="shared" si="30"/>
        <v>0</v>
      </c>
      <c r="Y27" s="222">
        <f t="shared" ref="Y27:Y30" si="31">IF(A27="F",IF(AND(I27="*",I26="*"),Q27,IF(I27="*",Q27-2+0.5,IF(I26="*",Q27+1.5,Q27))),0)</f>
        <v>0</v>
      </c>
    </row>
    <row r="28" spans="1:25" ht="18" customHeight="1" x14ac:dyDescent="0.25">
      <c r="A28" s="248"/>
      <c r="B28" s="278">
        <v>19</v>
      </c>
      <c r="C28" s="239" t="s">
        <v>15</v>
      </c>
      <c r="D28" s="261"/>
      <c r="E28" s="261"/>
      <c r="F28" s="261"/>
      <c r="G28" s="262"/>
      <c r="H28" s="261"/>
      <c r="I28" s="261"/>
      <c r="J28" s="264">
        <f t="shared" si="20"/>
        <v>0</v>
      </c>
      <c r="K28" s="264">
        <f t="shared" si="28"/>
        <v>0</v>
      </c>
      <c r="L28" s="265">
        <f t="shared" si="21"/>
        <v>0</v>
      </c>
      <c r="M28" s="150">
        <f t="shared" si="22"/>
        <v>0</v>
      </c>
      <c r="N28" s="345">
        <f t="shared" si="23"/>
        <v>0</v>
      </c>
      <c r="O28" s="345">
        <f t="shared" si="29"/>
        <v>0</v>
      </c>
      <c r="P28" s="345">
        <f t="shared" si="24"/>
        <v>0</v>
      </c>
      <c r="Q28" s="150">
        <f t="shared" si="25"/>
        <v>0</v>
      </c>
      <c r="R28" s="150">
        <f t="shared" si="26"/>
        <v>0</v>
      </c>
      <c r="S28" s="266"/>
      <c r="T28" s="435"/>
      <c r="U28" s="445"/>
      <c r="V28" s="283"/>
      <c r="W28" s="222">
        <f t="shared" si="27"/>
        <v>0</v>
      </c>
      <c r="X28" s="222">
        <f t="shared" si="30"/>
        <v>0</v>
      </c>
      <c r="Y28" s="222">
        <f t="shared" si="31"/>
        <v>0</v>
      </c>
    </row>
    <row r="29" spans="1:25" ht="18" customHeight="1" x14ac:dyDescent="0.25">
      <c r="A29" s="248"/>
      <c r="B29" s="278">
        <v>20</v>
      </c>
      <c r="C29" s="239" t="s">
        <v>16</v>
      </c>
      <c r="D29" s="263"/>
      <c r="E29" s="263"/>
      <c r="F29" s="261"/>
      <c r="G29" s="262"/>
      <c r="H29" s="263"/>
      <c r="I29" s="241"/>
      <c r="J29" s="243">
        <f t="shared" si="20"/>
        <v>0</v>
      </c>
      <c r="K29" s="243">
        <f t="shared" si="28"/>
        <v>0</v>
      </c>
      <c r="L29" s="244">
        <f t="shared" si="21"/>
        <v>0</v>
      </c>
      <c r="M29" s="150">
        <f t="shared" si="22"/>
        <v>0</v>
      </c>
      <c r="N29" s="345">
        <f t="shared" si="23"/>
        <v>0</v>
      </c>
      <c r="O29" s="345">
        <f t="shared" si="29"/>
        <v>0</v>
      </c>
      <c r="P29" s="345">
        <f t="shared" si="24"/>
        <v>0</v>
      </c>
      <c r="Q29" s="150">
        <f t="shared" si="25"/>
        <v>0</v>
      </c>
      <c r="R29" s="150">
        <f t="shared" si="26"/>
        <v>0</v>
      </c>
      <c r="S29" s="266"/>
      <c r="T29" s="433"/>
      <c r="U29" s="443"/>
      <c r="V29" s="221"/>
      <c r="W29" s="222">
        <f t="shared" si="27"/>
        <v>0</v>
      </c>
      <c r="X29" s="222">
        <f t="shared" si="30"/>
        <v>0</v>
      </c>
      <c r="Y29" s="222">
        <f t="shared" si="31"/>
        <v>0</v>
      </c>
    </row>
    <row r="30" spans="1:25" ht="18" customHeight="1" x14ac:dyDescent="0.25">
      <c r="A30" s="248"/>
      <c r="B30" s="284">
        <v>21</v>
      </c>
      <c r="C30" s="214" t="s">
        <v>17</v>
      </c>
      <c r="D30" s="268"/>
      <c r="E30" s="285"/>
      <c r="F30" s="285"/>
      <c r="G30" s="286"/>
      <c r="H30" s="285"/>
      <c r="I30" s="285"/>
      <c r="J30" s="287">
        <f t="shared" si="20"/>
        <v>0</v>
      </c>
      <c r="K30" s="287">
        <f t="shared" si="28"/>
        <v>0</v>
      </c>
      <c r="L30" s="288">
        <f t="shared" si="21"/>
        <v>0</v>
      </c>
      <c r="M30" s="151">
        <f t="shared" si="22"/>
        <v>0</v>
      </c>
      <c r="N30" s="346">
        <f t="shared" si="23"/>
        <v>0</v>
      </c>
      <c r="O30" s="346">
        <f t="shared" si="29"/>
        <v>0</v>
      </c>
      <c r="P30" s="346">
        <f t="shared" si="24"/>
        <v>0</v>
      </c>
      <c r="Q30" s="151">
        <f t="shared" si="25"/>
        <v>0</v>
      </c>
      <c r="R30" s="151">
        <f t="shared" si="26"/>
        <v>0</v>
      </c>
      <c r="S30" s="250"/>
      <c r="T30" s="430"/>
      <c r="U30" s="440"/>
      <c r="V30" s="221"/>
      <c r="W30" s="222">
        <f t="shared" si="27"/>
        <v>0</v>
      </c>
      <c r="X30" s="222">
        <f t="shared" si="30"/>
        <v>0</v>
      </c>
      <c r="Y30" s="222">
        <f t="shared" si="31"/>
        <v>0</v>
      </c>
    </row>
    <row r="31" spans="1:25" ht="18" customHeight="1" x14ac:dyDescent="0.25">
      <c r="A31" s="248"/>
      <c r="B31" s="289">
        <v>22</v>
      </c>
      <c r="C31" s="224" t="s">
        <v>10</v>
      </c>
      <c r="D31" s="272"/>
      <c r="E31" s="290"/>
      <c r="F31" s="290"/>
      <c r="G31" s="291"/>
      <c r="H31" s="290"/>
      <c r="I31" s="290"/>
      <c r="J31" s="292">
        <f t="shared" si="20"/>
        <v>0</v>
      </c>
      <c r="K31" s="292">
        <f t="shared" si="28"/>
        <v>0</v>
      </c>
      <c r="L31" s="293">
        <f t="shared" si="21"/>
        <v>0</v>
      </c>
      <c r="M31" s="144">
        <f t="shared" si="22"/>
        <v>0</v>
      </c>
      <c r="N31" s="347">
        <f t="shared" si="23"/>
        <v>0</v>
      </c>
      <c r="O31" s="347">
        <f t="shared" si="29"/>
        <v>0</v>
      </c>
      <c r="P31" s="347">
        <f t="shared" si="24"/>
        <v>0</v>
      </c>
      <c r="Q31" s="144">
        <f t="shared" si="25"/>
        <v>0</v>
      </c>
      <c r="R31" s="144">
        <f t="shared" si="26"/>
        <v>0</v>
      </c>
      <c r="S31" s="252"/>
      <c r="T31" s="431"/>
      <c r="U31" s="441"/>
      <c r="V31" s="221"/>
      <c r="W31" s="222">
        <f>IF(AND(A31="F",C33="So"),0,IF(AND(A33="F",C31="So"),0,IF(A31="F",IF(I31="*",1.5,0),IF(A33="F",IF(I31="*",0.5,0),IF(C31="So",IF(I31="*",1.5,0),IF(C33="So",IF(I31="*",0.5,0),IF(I31="*",2,0)))))))</f>
        <v>0</v>
      </c>
      <c r="X31" s="222">
        <f t="shared" si="30"/>
        <v>0</v>
      </c>
      <c r="Y31" s="222">
        <f>IF(A31="F",IF(AND(I31="*",I30="*"),Q31,IF(I31="*",Q31-2+0.5,IF(I30="*",Q31+1.5,Q31))),0)</f>
        <v>0</v>
      </c>
    </row>
    <row r="32" spans="1:25" ht="18" customHeight="1" x14ac:dyDescent="0.25">
      <c r="A32" s="248"/>
      <c r="B32" s="277"/>
      <c r="C32" s="497" t="s">
        <v>11</v>
      </c>
      <c r="D32" s="498"/>
      <c r="E32" s="498"/>
      <c r="F32" s="498"/>
      <c r="G32" s="498"/>
      <c r="H32" s="499"/>
      <c r="I32" s="232"/>
      <c r="J32" s="233"/>
      <c r="K32" s="233"/>
      <c r="L32" s="234"/>
      <c r="M32" s="154">
        <f>SUM(M25:M31)</f>
        <v>0</v>
      </c>
      <c r="N32" s="154">
        <f t="shared" ref="N32:R32" si="32">SUM(N25:N31)</f>
        <v>0</v>
      </c>
      <c r="O32" s="154">
        <f t="shared" si="32"/>
        <v>0</v>
      </c>
      <c r="P32" s="154">
        <f t="shared" si="32"/>
        <v>0</v>
      </c>
      <c r="Q32" s="154">
        <f t="shared" si="32"/>
        <v>0</v>
      </c>
      <c r="R32" s="154">
        <f t="shared" si="32"/>
        <v>0</v>
      </c>
      <c r="S32" s="235"/>
      <c r="T32" s="432"/>
      <c r="U32" s="442"/>
      <c r="V32" s="237"/>
      <c r="W32" s="222">
        <f t="shared" si="19"/>
        <v>0</v>
      </c>
      <c r="X32" s="222">
        <f t="shared" si="30"/>
        <v>0</v>
      </c>
      <c r="Y32" s="222">
        <f>IF(A24="F",IF(AND(I32="*",I31="*"),Q32,IF(I32="*",Q32-2+0.5,IF(I31="*",Q32+1.5,Q32))),0)</f>
        <v>0</v>
      </c>
    </row>
    <row r="33" spans="1:25" ht="18" customHeight="1" x14ac:dyDescent="0.25">
      <c r="A33" s="248"/>
      <c r="B33" s="278">
        <v>23</v>
      </c>
      <c r="C33" s="239" t="s">
        <v>12</v>
      </c>
      <c r="D33" s="201"/>
      <c r="E33" s="201"/>
      <c r="F33" s="201"/>
      <c r="G33" s="279"/>
      <c r="H33" s="201"/>
      <c r="I33" s="201"/>
      <c r="J33" s="280">
        <f t="shared" si="3"/>
        <v>0</v>
      </c>
      <c r="K33" s="280">
        <f>IF(J33&lt;6.01,J33,IF(J33&gt;9,J33-0.75,J33-0.5))</f>
        <v>0</v>
      </c>
      <c r="L33" s="281">
        <f t="shared" si="5"/>
        <v>0</v>
      </c>
      <c r="M33" s="150">
        <f t="shared" si="6"/>
        <v>0</v>
      </c>
      <c r="N33" s="345">
        <f t="shared" si="7"/>
        <v>0</v>
      </c>
      <c r="O33" s="345">
        <f>IF(N33&lt;6.01,N33,IF(N33&gt;9,N33-0.75,N33-0.5))</f>
        <v>0</v>
      </c>
      <c r="P33" s="345">
        <f t="shared" si="9"/>
        <v>0</v>
      </c>
      <c r="Q33" s="150">
        <f t="shared" si="10"/>
        <v>0</v>
      </c>
      <c r="R33" s="150">
        <f t="shared" si="11"/>
        <v>0</v>
      </c>
      <c r="S33" s="266"/>
      <c r="T33" s="434"/>
      <c r="U33" s="444"/>
      <c r="V33" s="260"/>
      <c r="W33" s="222">
        <f>IF(AND(A33="F",C34="So"),0,IF(AND(A34="F",C33="So"),0,IF(A33="F",IF(I33="*",1.5,0),IF(A34="F",IF(I33="*",0.5,0),IF(C33="So",IF(I33="*",1.5,0),IF(C34="So",IF(I33="*",0.5,0),IF(I33="*",2,0)))))))</f>
        <v>0</v>
      </c>
      <c r="X33" s="222">
        <f>IF(Y33&gt;0.01,0,IF(C33="So",IF(AND(I33="*",I23="*"),Q33,IF(I33="*",Q33-2+0.5,IF(I23="*",Q33+1.5,Q33))),0))</f>
        <v>0</v>
      </c>
      <c r="Y33" s="222">
        <f>IF(A33="F",IF(AND(I33="*",I31="*"),Q33,IF(I33="*",Q33-2+0.5,IF(I31="*",Q33+1.5,Q33))),0)</f>
        <v>0</v>
      </c>
    </row>
    <row r="34" spans="1:25" s="188" customFormat="1" ht="18" customHeight="1" x14ac:dyDescent="0.25">
      <c r="A34" s="294"/>
      <c r="B34" s="278">
        <v>24</v>
      </c>
      <c r="C34" s="239" t="s">
        <v>13</v>
      </c>
      <c r="D34" s="241"/>
      <c r="E34" s="241"/>
      <c r="F34" s="241"/>
      <c r="G34" s="242"/>
      <c r="H34" s="241"/>
      <c r="I34" s="241"/>
      <c r="J34" s="243">
        <f t="shared" si="3"/>
        <v>0</v>
      </c>
      <c r="K34" s="243">
        <f t="shared" ref="K34:K39" si="33">IF(J34&lt;6.01,J34,IF(J34&gt;9,J34-0.75,J34-0.5))</f>
        <v>0</v>
      </c>
      <c r="L34" s="244">
        <f t="shared" si="5"/>
        <v>0</v>
      </c>
      <c r="M34" s="150">
        <f t="shared" si="6"/>
        <v>0</v>
      </c>
      <c r="N34" s="345">
        <f t="shared" si="7"/>
        <v>0</v>
      </c>
      <c r="O34" s="345">
        <f t="shared" ref="O34:O39" si="34">IF(N34&lt;6.01,N34,IF(N34&gt;9,N34-0.75,N34-0.5))</f>
        <v>0</v>
      </c>
      <c r="P34" s="345">
        <f t="shared" si="9"/>
        <v>0</v>
      </c>
      <c r="Q34" s="150">
        <f t="shared" si="10"/>
        <v>0</v>
      </c>
      <c r="R34" s="150">
        <f t="shared" si="11"/>
        <v>0</v>
      </c>
      <c r="S34" s="266"/>
      <c r="T34" s="433"/>
      <c r="U34" s="443"/>
      <c r="V34" s="221"/>
      <c r="W34" s="222">
        <f>IF(AND(A34="F",C35="So"),0,IF(AND(A35="F",C34="So"),0,IF(A34="F",IF(I34="*",1.5,0),IF(A35="F",IF(I34="*",0.5,0),IF(C34="So",IF(I34="*",1.5,0),IF(C35="So",IF(I34="*",0.5,0),IF(I34="*",2,0)))))))</f>
        <v>0</v>
      </c>
      <c r="X34" s="222">
        <f t="shared" si="0"/>
        <v>0</v>
      </c>
      <c r="Y34" s="222">
        <f t="shared" ref="Y34:Y38" si="35">IF(A34="F",IF(AND(I34="*",I32="*"),Q34,IF(I34="*",Q34-2+0.5,IF(I32="*",Q34+1.5,Q34))),0)</f>
        <v>0</v>
      </c>
    </row>
    <row r="35" spans="1:25" ht="18" customHeight="1" x14ac:dyDescent="0.25">
      <c r="A35" s="283"/>
      <c r="B35" s="278">
        <v>25</v>
      </c>
      <c r="C35" s="239" t="s">
        <v>14</v>
      </c>
      <c r="D35" s="261"/>
      <c r="E35" s="261"/>
      <c r="F35" s="261"/>
      <c r="G35" s="262"/>
      <c r="H35" s="261"/>
      <c r="I35" s="261"/>
      <c r="J35" s="264">
        <f t="shared" si="3"/>
        <v>0</v>
      </c>
      <c r="K35" s="264">
        <f t="shared" si="33"/>
        <v>0</v>
      </c>
      <c r="L35" s="265">
        <f t="shared" si="5"/>
        <v>0</v>
      </c>
      <c r="M35" s="150">
        <f t="shared" si="6"/>
        <v>0</v>
      </c>
      <c r="N35" s="345">
        <f t="shared" si="7"/>
        <v>0</v>
      </c>
      <c r="O35" s="345">
        <f t="shared" si="34"/>
        <v>0</v>
      </c>
      <c r="P35" s="345">
        <f t="shared" si="9"/>
        <v>0</v>
      </c>
      <c r="Q35" s="150">
        <f t="shared" si="10"/>
        <v>0</v>
      </c>
      <c r="R35" s="150">
        <f t="shared" si="11"/>
        <v>0</v>
      </c>
      <c r="S35" s="266"/>
      <c r="T35" s="433"/>
      <c r="U35" s="443"/>
      <c r="V35" s="221"/>
      <c r="W35" s="222">
        <f>IF(AND(A35="F",C36="So"),0,IF(AND(A36="F",C35="So"),0,IF(A35="F",IF(I35="*",1.5,0),IF(A36="F",IF(I35="*",0.5,0),IF(C35="So",IF(I35="*",1.5,0),IF(C36="So",IF(I35="*",0.5,0),IF(I35="*",2,0)))))))</f>
        <v>0</v>
      </c>
      <c r="X35" s="222">
        <f t="shared" si="0"/>
        <v>0</v>
      </c>
      <c r="Y35" s="222">
        <f t="shared" si="35"/>
        <v>0</v>
      </c>
    </row>
    <row r="36" spans="1:25" ht="18" customHeight="1" x14ac:dyDescent="0.25">
      <c r="A36" s="174"/>
      <c r="B36" s="278">
        <v>26</v>
      </c>
      <c r="C36" s="239" t="s">
        <v>15</v>
      </c>
      <c r="D36" s="261"/>
      <c r="E36" s="261"/>
      <c r="F36" s="261"/>
      <c r="G36" s="262"/>
      <c r="H36" s="261"/>
      <c r="I36" s="261"/>
      <c r="J36" s="264">
        <f t="shared" si="3"/>
        <v>0</v>
      </c>
      <c r="K36" s="264">
        <f t="shared" si="33"/>
        <v>0</v>
      </c>
      <c r="L36" s="265">
        <f t="shared" si="5"/>
        <v>0</v>
      </c>
      <c r="M36" s="150">
        <f t="shared" si="6"/>
        <v>0</v>
      </c>
      <c r="N36" s="345">
        <f t="shared" si="7"/>
        <v>0</v>
      </c>
      <c r="O36" s="345">
        <f t="shared" si="34"/>
        <v>0</v>
      </c>
      <c r="P36" s="345">
        <f t="shared" si="9"/>
        <v>0</v>
      </c>
      <c r="Q36" s="150">
        <f t="shared" si="10"/>
        <v>0</v>
      </c>
      <c r="R36" s="150">
        <f t="shared" si="11"/>
        <v>0</v>
      </c>
      <c r="S36" s="266"/>
      <c r="T36" s="435"/>
      <c r="U36" s="445"/>
      <c r="V36" s="283"/>
      <c r="W36" s="222">
        <f t="shared" si="19"/>
        <v>0</v>
      </c>
      <c r="X36" s="222">
        <f t="shared" si="0"/>
        <v>0</v>
      </c>
      <c r="Y36" s="222">
        <f t="shared" si="35"/>
        <v>0</v>
      </c>
    </row>
    <row r="37" spans="1:25" ht="18" customHeight="1" x14ac:dyDescent="0.25">
      <c r="A37" s="174"/>
      <c r="B37" s="278">
        <v>27</v>
      </c>
      <c r="C37" s="239" t="s">
        <v>16</v>
      </c>
      <c r="D37" s="263"/>
      <c r="E37" s="263"/>
      <c r="F37" s="261"/>
      <c r="G37" s="262"/>
      <c r="H37" s="263"/>
      <c r="I37" s="241"/>
      <c r="J37" s="243">
        <f t="shared" si="3"/>
        <v>0</v>
      </c>
      <c r="K37" s="243">
        <f t="shared" si="33"/>
        <v>0</v>
      </c>
      <c r="L37" s="244">
        <f t="shared" si="5"/>
        <v>0</v>
      </c>
      <c r="M37" s="150">
        <f t="shared" si="6"/>
        <v>0</v>
      </c>
      <c r="N37" s="345">
        <f t="shared" si="7"/>
        <v>0</v>
      </c>
      <c r="O37" s="345">
        <f t="shared" si="34"/>
        <v>0</v>
      </c>
      <c r="P37" s="345">
        <f t="shared" si="9"/>
        <v>0</v>
      </c>
      <c r="Q37" s="150">
        <f t="shared" si="10"/>
        <v>0</v>
      </c>
      <c r="R37" s="150">
        <f t="shared" si="11"/>
        <v>0</v>
      </c>
      <c r="S37" s="266"/>
      <c r="T37" s="433"/>
      <c r="U37" s="443"/>
      <c r="V37" s="221"/>
      <c r="W37" s="222">
        <f t="shared" si="19"/>
        <v>0</v>
      </c>
      <c r="X37" s="222">
        <f t="shared" si="0"/>
        <v>0</v>
      </c>
      <c r="Y37" s="222">
        <f t="shared" si="35"/>
        <v>0</v>
      </c>
    </row>
    <row r="38" spans="1:25" ht="18" customHeight="1" x14ac:dyDescent="0.25">
      <c r="A38" s="174"/>
      <c r="B38" s="284">
        <v>28</v>
      </c>
      <c r="C38" s="214" t="s">
        <v>17</v>
      </c>
      <c r="D38" s="268"/>
      <c r="E38" s="285"/>
      <c r="F38" s="285"/>
      <c r="G38" s="286"/>
      <c r="H38" s="285"/>
      <c r="I38" s="285"/>
      <c r="J38" s="287">
        <f t="shared" si="3"/>
        <v>0</v>
      </c>
      <c r="K38" s="287">
        <f t="shared" si="33"/>
        <v>0</v>
      </c>
      <c r="L38" s="288">
        <f t="shared" si="5"/>
        <v>0</v>
      </c>
      <c r="M38" s="151">
        <f t="shared" si="6"/>
        <v>0</v>
      </c>
      <c r="N38" s="346">
        <f t="shared" si="7"/>
        <v>0</v>
      </c>
      <c r="O38" s="346">
        <f t="shared" si="34"/>
        <v>0</v>
      </c>
      <c r="P38" s="346">
        <f t="shared" si="9"/>
        <v>0</v>
      </c>
      <c r="Q38" s="151">
        <f t="shared" si="10"/>
        <v>0</v>
      </c>
      <c r="R38" s="151">
        <f t="shared" si="11"/>
        <v>0</v>
      </c>
      <c r="S38" s="250"/>
      <c r="T38" s="430"/>
      <c r="U38" s="440"/>
      <c r="V38" s="221"/>
      <c r="W38" s="222">
        <f t="shared" si="19"/>
        <v>0</v>
      </c>
      <c r="X38" s="222">
        <f t="shared" si="0"/>
        <v>0</v>
      </c>
      <c r="Y38" s="222">
        <f t="shared" si="35"/>
        <v>0</v>
      </c>
    </row>
    <row r="39" spans="1:25" ht="18" customHeight="1" x14ac:dyDescent="0.25">
      <c r="A39" s="174"/>
      <c r="B39" s="289">
        <v>29</v>
      </c>
      <c r="C39" s="224" t="s">
        <v>10</v>
      </c>
      <c r="D39" s="272"/>
      <c r="E39" s="290"/>
      <c r="F39" s="290"/>
      <c r="G39" s="291"/>
      <c r="H39" s="290"/>
      <c r="I39" s="290"/>
      <c r="J39" s="292">
        <f t="shared" si="3"/>
        <v>0</v>
      </c>
      <c r="K39" s="292">
        <f t="shared" si="33"/>
        <v>0</v>
      </c>
      <c r="L39" s="293">
        <f t="shared" si="5"/>
        <v>0</v>
      </c>
      <c r="M39" s="144">
        <f t="shared" si="6"/>
        <v>0</v>
      </c>
      <c r="N39" s="347">
        <f t="shared" si="7"/>
        <v>0</v>
      </c>
      <c r="O39" s="347">
        <f t="shared" si="34"/>
        <v>0</v>
      </c>
      <c r="P39" s="347">
        <f t="shared" si="9"/>
        <v>0</v>
      </c>
      <c r="Q39" s="144">
        <f t="shared" si="10"/>
        <v>0</v>
      </c>
      <c r="R39" s="144">
        <f t="shared" si="11"/>
        <v>0</v>
      </c>
      <c r="S39" s="252"/>
      <c r="T39" s="431"/>
      <c r="U39" s="441"/>
      <c r="V39" s="221"/>
      <c r="W39" s="222">
        <f>IF(AND(A39="F",C41="So"),0,IF(AND(A41="F",C39="So"),0,IF(A39="F",IF(I39="*",1.5,0),IF(A41="F",IF(I39="*",0.5,0),IF(C39="So",IF(I39="*",1.5,0),IF(C41="So",IF(I39="*",0.5,0),IF(I39="*",2,0)))))))</f>
        <v>0</v>
      </c>
      <c r="X39" s="222">
        <f t="shared" si="0"/>
        <v>0</v>
      </c>
      <c r="Y39" s="222">
        <f>IF(A39="F",IF(AND(I39="*",I37="*"),Q39,IF(I39="*",Q39-2+0.5,IF(I37="*",Q39+1.5,Q39))),0)</f>
        <v>0</v>
      </c>
    </row>
    <row r="40" spans="1:25" ht="18" customHeight="1" x14ac:dyDescent="0.25">
      <c r="A40" s="174"/>
      <c r="B40" s="277"/>
      <c r="C40" s="497" t="s">
        <v>11</v>
      </c>
      <c r="D40" s="498"/>
      <c r="E40" s="498"/>
      <c r="F40" s="498"/>
      <c r="G40" s="498"/>
      <c r="H40" s="499"/>
      <c r="I40" s="232"/>
      <c r="J40" s="233"/>
      <c r="K40" s="233"/>
      <c r="L40" s="234"/>
      <c r="M40" s="154">
        <f>SUM(M33:M39)</f>
        <v>0</v>
      </c>
      <c r="N40" s="154">
        <f t="shared" ref="N40:R40" si="36">SUM(N33:N39)</f>
        <v>0</v>
      </c>
      <c r="O40" s="154">
        <f t="shared" si="36"/>
        <v>0</v>
      </c>
      <c r="P40" s="154">
        <f t="shared" si="36"/>
        <v>0</v>
      </c>
      <c r="Q40" s="154">
        <f t="shared" si="36"/>
        <v>0</v>
      </c>
      <c r="R40" s="154">
        <f t="shared" si="36"/>
        <v>0</v>
      </c>
      <c r="S40" s="235"/>
      <c r="T40" s="432"/>
      <c r="U40" s="442"/>
      <c r="V40" s="237"/>
      <c r="W40" s="222">
        <f t="shared" si="19"/>
        <v>0</v>
      </c>
      <c r="X40" s="222">
        <f t="shared" si="0"/>
        <v>0</v>
      </c>
      <c r="Y40" s="222">
        <f>IF(A32="F",IF(AND(I40="*",I39="*"),Q40,IF(I40="*",Q40-2+0.5,IF(I39="*",Q40+1.5,Q40))),0)</f>
        <v>0</v>
      </c>
    </row>
    <row r="41" spans="1:25" ht="18" customHeight="1" x14ac:dyDescent="0.25">
      <c r="A41" s="174"/>
      <c r="B41" s="278">
        <v>30</v>
      </c>
      <c r="C41" s="239" t="s">
        <v>12</v>
      </c>
      <c r="D41" s="201"/>
      <c r="E41" s="201"/>
      <c r="F41" s="201"/>
      <c r="G41" s="279"/>
      <c r="H41" s="201"/>
      <c r="I41" s="201"/>
      <c r="J41" s="280">
        <f t="shared" si="3"/>
        <v>0</v>
      </c>
      <c r="K41" s="280">
        <f>IF(J41&lt;6.01,J41,IF(J41&gt;9,J41-0.75,J41-0.5))</f>
        <v>0</v>
      </c>
      <c r="L41" s="281">
        <f t="shared" si="5"/>
        <v>0</v>
      </c>
      <c r="M41" s="150">
        <f t="shared" si="6"/>
        <v>0</v>
      </c>
      <c r="N41" s="345">
        <f t="shared" si="7"/>
        <v>0</v>
      </c>
      <c r="O41" s="345">
        <f>IF(N41&lt;6.01,N41,IF(N41&gt;9,N41-0.75,N41-0.5))</f>
        <v>0</v>
      </c>
      <c r="P41" s="345">
        <f t="shared" si="9"/>
        <v>0</v>
      </c>
      <c r="Q41" s="150">
        <f t="shared" si="10"/>
        <v>0</v>
      </c>
      <c r="R41" s="150">
        <f t="shared" si="11"/>
        <v>0</v>
      </c>
      <c r="S41" s="266"/>
      <c r="T41" s="434"/>
      <c r="U41" s="444"/>
      <c r="V41" s="260"/>
      <c r="W41" s="222">
        <f t="shared" si="19"/>
        <v>0</v>
      </c>
      <c r="X41" s="222">
        <f>IF(Y41&gt;0.01,0,IF(C41="So",IF(AND(I41="*",I39="*"),Q41,IF(I41="*",Q41-2+0.5,IF(I39="*",Q41+1.5,Q41))),0))</f>
        <v>0</v>
      </c>
      <c r="Y41" s="222">
        <f>IF(A33="F",IF(AND(I41="*",I39="*"),Q41,IF(I41="*",Q41-2+0.5,IF(I39="*",Q41+1.5,Q41))),0)</f>
        <v>0</v>
      </c>
    </row>
    <row r="42" spans="1:25" ht="18" customHeight="1" thickBot="1" x14ac:dyDescent="0.3">
      <c r="A42" s="174"/>
      <c r="B42" s="238">
        <v>31</v>
      </c>
      <c r="C42" s="239" t="s">
        <v>13</v>
      </c>
      <c r="D42" s="261"/>
      <c r="E42" s="261"/>
      <c r="F42" s="261"/>
      <c r="G42" s="262"/>
      <c r="H42" s="261"/>
      <c r="I42" s="261"/>
      <c r="J42" s="264">
        <f t="shared" si="3"/>
        <v>0</v>
      </c>
      <c r="K42" s="264">
        <f>IF(J42&lt;6.01,J42,IF(J42&gt;9,J42-0.75,J42-0.5))</f>
        <v>0</v>
      </c>
      <c r="L42" s="265">
        <f t="shared" si="5"/>
        <v>0</v>
      </c>
      <c r="M42" s="150">
        <f t="shared" si="6"/>
        <v>0</v>
      </c>
      <c r="N42" s="345">
        <f t="shared" si="7"/>
        <v>0</v>
      </c>
      <c r="O42" s="345">
        <f>IF(N42&lt;6.01,N42,IF(N42&gt;9,N42-0.75,N42-0.5))</f>
        <v>0</v>
      </c>
      <c r="P42" s="345">
        <f t="shared" si="9"/>
        <v>0</v>
      </c>
      <c r="Q42" s="150">
        <f t="shared" si="10"/>
        <v>0</v>
      </c>
      <c r="R42" s="150">
        <f t="shared" si="11"/>
        <v>0</v>
      </c>
      <c r="S42" s="266"/>
      <c r="T42" s="433"/>
      <c r="U42" s="443"/>
      <c r="V42" s="221"/>
      <c r="W42" s="222">
        <f t="shared" si="19"/>
        <v>0</v>
      </c>
      <c r="X42" s="222">
        <f t="shared" si="0"/>
        <v>0</v>
      </c>
      <c r="Y42" s="222">
        <f>IF(A34="F",IF(AND(I42="*",I41="*"),Q42,IF(I42="*",Q42-2+0.5,IF(I41="*",Q42+1.5,Q42))),0)</f>
        <v>0</v>
      </c>
    </row>
    <row r="43" spans="1:25" ht="18" customHeight="1" thickBot="1" x14ac:dyDescent="0.3">
      <c r="B43" s="231"/>
      <c r="C43" s="497" t="s">
        <v>11</v>
      </c>
      <c r="D43" s="498"/>
      <c r="E43" s="498"/>
      <c r="F43" s="498"/>
      <c r="G43" s="498"/>
      <c r="H43" s="499"/>
      <c r="I43" s="232"/>
      <c r="J43" s="233"/>
      <c r="K43" s="233"/>
      <c r="L43" s="234"/>
      <c r="M43" s="154">
        <f>SUM(M41:M42)</f>
        <v>0</v>
      </c>
      <c r="N43" s="154">
        <f t="shared" ref="N43:R43" si="37">SUM(N41:N42)</f>
        <v>0</v>
      </c>
      <c r="O43" s="154">
        <f t="shared" si="37"/>
        <v>0</v>
      </c>
      <c r="P43" s="154">
        <f t="shared" si="37"/>
        <v>0</v>
      </c>
      <c r="Q43" s="154">
        <f t="shared" si="37"/>
        <v>0</v>
      </c>
      <c r="R43" s="154">
        <f t="shared" si="37"/>
        <v>0</v>
      </c>
      <c r="S43" s="302"/>
      <c r="T43" s="437"/>
      <c r="U43" s="446">
        <f>SUM(U7:U42)</f>
        <v>0</v>
      </c>
      <c r="V43" s="303"/>
      <c r="W43" s="337">
        <f>SUM(W7:W42)</f>
        <v>0</v>
      </c>
      <c r="X43" s="337">
        <f t="shared" ref="X43:Y43" si="38">SUM(X7:X42)</f>
        <v>0</v>
      </c>
      <c r="Y43" s="337">
        <f t="shared" si="38"/>
        <v>0</v>
      </c>
    </row>
    <row r="44" spans="1:25" ht="18" customHeight="1" x14ac:dyDescent="0.25">
      <c r="B44" s="304"/>
      <c r="C44" s="283"/>
      <c r="D44" s="305"/>
      <c r="E44" s="305"/>
      <c r="F44" s="305"/>
      <c r="G44" s="306"/>
      <c r="H44" s="307"/>
      <c r="I44" s="307"/>
      <c r="J44" s="308"/>
      <c r="K44" s="308"/>
      <c r="L44" s="309"/>
      <c r="M44" s="310"/>
      <c r="N44" s="308"/>
      <c r="O44" s="308"/>
      <c r="P44" s="309"/>
      <c r="Q44" s="311"/>
      <c r="R44" s="310"/>
      <c r="S44" s="312"/>
      <c r="T44" s="182"/>
      <c r="U44" s="182"/>
      <c r="V44" s="182"/>
    </row>
    <row r="45" spans="1:25" ht="18" customHeight="1" x14ac:dyDescent="0.25">
      <c r="B45" s="482" t="s">
        <v>18</v>
      </c>
      <c r="C45" s="483"/>
      <c r="D45" s="483"/>
      <c r="E45" s="483"/>
      <c r="F45" s="483"/>
      <c r="G45" s="483"/>
      <c r="H45" s="484"/>
      <c r="I45" s="313"/>
      <c r="J45" s="314"/>
      <c r="K45" s="314"/>
      <c r="L45" s="315"/>
      <c r="M45" s="316">
        <f>ROUND((Q2/5*G1)*4,0)/4</f>
        <v>176</v>
      </c>
      <c r="N45" s="178"/>
      <c r="O45" s="178"/>
      <c r="P45" s="179"/>
      <c r="Q45" s="164" t="s">
        <v>65</v>
      </c>
      <c r="R45" s="180"/>
      <c r="S45" s="317" t="s">
        <v>57</v>
      </c>
      <c r="T45" s="318"/>
      <c r="U45" s="428"/>
      <c r="V45" s="319"/>
    </row>
    <row r="46" spans="1:25" ht="18" customHeight="1" x14ac:dyDescent="0.25">
      <c r="B46" s="482" t="s">
        <v>19</v>
      </c>
      <c r="C46" s="483"/>
      <c r="D46" s="483"/>
      <c r="E46" s="483"/>
      <c r="F46" s="483"/>
      <c r="G46" s="483"/>
      <c r="H46" s="484"/>
      <c r="I46" s="313"/>
      <c r="J46" s="314"/>
      <c r="K46" s="314"/>
      <c r="L46" s="315"/>
      <c r="M46" s="316">
        <f>SUM(Q43,Q40,Q32,Q24,Q16,Q8)</f>
        <v>0</v>
      </c>
      <c r="N46" s="178"/>
      <c r="O46" s="178"/>
      <c r="P46" s="179"/>
      <c r="Q46" s="164" t="s">
        <v>65</v>
      </c>
      <c r="R46" s="180"/>
      <c r="S46" s="317" t="s">
        <v>58</v>
      </c>
      <c r="T46" s="318">
        <v>26</v>
      </c>
      <c r="U46" s="428"/>
      <c r="V46" s="319"/>
    </row>
    <row r="47" spans="1:25" ht="18" customHeight="1" x14ac:dyDescent="0.25">
      <c r="B47" s="471" t="s">
        <v>20</v>
      </c>
      <c r="C47" s="472"/>
      <c r="D47" s="472"/>
      <c r="E47" s="472"/>
      <c r="F47" s="472"/>
      <c r="G47" s="472"/>
      <c r="H47" s="473"/>
      <c r="I47" s="320"/>
      <c r="J47" s="321"/>
      <c r="K47" s="321"/>
      <c r="L47" s="322"/>
      <c r="M47" s="316"/>
      <c r="N47" s="178"/>
      <c r="O47" s="178"/>
      <c r="P47" s="179"/>
      <c r="Q47" s="180"/>
      <c r="R47" s="180"/>
      <c r="S47" s="317" t="s">
        <v>22</v>
      </c>
      <c r="T47" s="318">
        <v>0</v>
      </c>
      <c r="U47" s="428"/>
      <c r="V47" s="319"/>
    </row>
    <row r="48" spans="1:25" ht="18" customHeight="1" x14ac:dyDescent="0.25">
      <c r="B48" s="471" t="s">
        <v>21</v>
      </c>
      <c r="C48" s="472"/>
      <c r="D48" s="472"/>
      <c r="E48" s="472"/>
      <c r="F48" s="472"/>
      <c r="G48" s="472"/>
      <c r="H48" s="473"/>
      <c r="I48" s="320"/>
      <c r="J48" s="321"/>
      <c r="K48" s="321"/>
      <c r="L48" s="322"/>
      <c r="M48" s="316">
        <f>M46-M45</f>
        <v>-176</v>
      </c>
      <c r="N48" s="178"/>
      <c r="O48" s="178"/>
      <c r="P48" s="179"/>
      <c r="Q48" s="180"/>
      <c r="R48" s="180"/>
      <c r="S48" s="317" t="s">
        <v>24</v>
      </c>
      <c r="T48" s="318">
        <v>0</v>
      </c>
      <c r="U48" s="428"/>
      <c r="V48" s="319"/>
    </row>
    <row r="49" spans="2:22" ht="18" customHeight="1" x14ac:dyDescent="0.25">
      <c r="B49" s="471" t="s">
        <v>23</v>
      </c>
      <c r="C49" s="472"/>
      <c r="D49" s="472"/>
      <c r="E49" s="472"/>
      <c r="F49" s="472"/>
      <c r="G49" s="472"/>
      <c r="H49" s="473"/>
      <c r="I49" s="320"/>
      <c r="J49" s="321"/>
      <c r="K49" s="321"/>
      <c r="L49" s="322"/>
      <c r="M49" s="316">
        <f>M47+M48</f>
        <v>-176</v>
      </c>
      <c r="N49" s="178"/>
      <c r="O49" s="178"/>
      <c r="P49" s="179"/>
      <c r="Q49" s="180"/>
      <c r="R49" s="180"/>
      <c r="S49" s="317" t="s">
        <v>25</v>
      </c>
      <c r="T49" s="239">
        <f>T46+T45-T48</f>
        <v>26</v>
      </c>
      <c r="U49" s="390"/>
      <c r="V49" s="174"/>
    </row>
    <row r="50" spans="2:22" ht="18" customHeight="1" x14ac:dyDescent="0.25">
      <c r="B50" s="323"/>
      <c r="C50" s="174"/>
      <c r="D50" s="181"/>
      <c r="E50" s="181"/>
      <c r="F50" s="181"/>
      <c r="G50" s="191"/>
      <c r="H50" s="174"/>
      <c r="I50" s="174"/>
      <c r="J50" s="178"/>
      <c r="K50" s="178"/>
      <c r="L50" s="179"/>
      <c r="M50" s="180"/>
      <c r="N50" s="178"/>
      <c r="O50" s="178"/>
      <c r="P50" s="179"/>
      <c r="Q50" s="180"/>
      <c r="R50" s="180"/>
      <c r="S50" s="182"/>
      <c r="T50" s="174"/>
      <c r="U50" s="174"/>
      <c r="V50" s="174"/>
    </row>
    <row r="51" spans="2:22" ht="18" customHeight="1" x14ac:dyDescent="0.25">
      <c r="B51" s="464" t="s">
        <v>91</v>
      </c>
      <c r="C51" s="464"/>
      <c r="D51" s="464"/>
      <c r="E51" s="464"/>
      <c r="F51" s="464"/>
      <c r="G51" s="464"/>
      <c r="H51" s="464"/>
      <c r="I51" s="406"/>
      <c r="J51" s="407"/>
      <c r="K51" s="407"/>
      <c r="L51" s="408"/>
      <c r="M51" s="409">
        <f>U43</f>
        <v>0</v>
      </c>
      <c r="N51" s="324"/>
      <c r="O51" s="324"/>
      <c r="P51" s="325"/>
      <c r="Q51" s="327"/>
      <c r="R51" s="326"/>
      <c r="S51" s="511"/>
      <c r="T51" s="511"/>
      <c r="U51" s="328"/>
      <c r="V51" s="319"/>
    </row>
    <row r="52" spans="2:22" ht="18" customHeight="1" x14ac:dyDescent="0.25">
      <c r="B52" s="182"/>
      <c r="C52" s="182"/>
      <c r="D52" s="182"/>
      <c r="E52" s="182"/>
      <c r="F52" s="182"/>
      <c r="G52" s="329"/>
      <c r="H52" s="182"/>
      <c r="I52" s="182"/>
      <c r="J52" s="330"/>
      <c r="K52" s="330"/>
      <c r="L52" s="331"/>
      <c r="M52" s="193"/>
      <c r="N52" s="330"/>
      <c r="O52" s="330"/>
      <c r="P52" s="331"/>
      <c r="Q52" s="193"/>
      <c r="R52" s="193"/>
      <c r="S52" s="182" t="s">
        <v>60</v>
      </c>
      <c r="T52" s="182"/>
      <c r="U52" s="182"/>
      <c r="V52" s="182"/>
    </row>
    <row r="53" spans="2:22" ht="18" customHeight="1" x14ac:dyDescent="0.25">
      <c r="S53" s="336"/>
    </row>
  </sheetData>
  <sheetProtection algorithmName="SHA-512" hashValue="Lu5jTP1jIS2uZny/xGl0agxka7clgX2NmyP4r2UCq6aWLebif1NYFWI44Q02Z4zu17igPdZcYu4JzHQgE7FyPA==" saltValue="Iz+/yXQMx5AsGhWKUF52YA==" spinCount="100000" sheet="1" objects="1" scenarios="1"/>
  <protectedRanges>
    <protectedRange sqref="U7:U42" name="Bereich4"/>
    <protectedRange algorithmName="SHA-512" hashValue="X3Xm64b4be5pug3O4vjckIHj3Kar+w0vrr3OjtxVTvTRQHcX5Jmdi0iAnUvD+WMN4y3t/RKQHVIgQDesSiL2ug==" saltValue="xbxa0NqRbsLr5n+cYaI1jA==" spinCount="100000" sqref="M47" name="Bereich2_1"/>
    <protectedRange algorithmName="SHA-512" hashValue="txP625vL2mv2jQ5+INdA6L1oceV3Ds+BfXH6qSsjWdrjtzYFhmINnsKLd6sIRj84+Onqz5LZSs6PGZZ+dQemPQ==" saltValue="a8gsHyEzEsMWf7xxi35D6A==" spinCount="100000" sqref="D14:I15 C7:I13 C16:I43" name="Bereich1_2"/>
    <protectedRange algorithmName="SHA-512" hashValue="X3Xm64b4be5pug3O4vjckIHj3Kar+w0vrr3OjtxVTvTRQHcX5Jmdi0iAnUvD+WMN4y3t/RKQHVIgQDesSiL2ug==" saltValue="xbxa0NqRbsLr5n+cYaI1jA==" spinCount="100000" sqref="E2:V3 T45:V48 S7:S43" name="Bereich2_2"/>
  </protectedRanges>
  <mergeCells count="30">
    <mergeCell ref="B49:H49"/>
    <mergeCell ref="S51:T51"/>
    <mergeCell ref="C24:H24"/>
    <mergeCell ref="C40:H40"/>
    <mergeCell ref="C43:H43"/>
    <mergeCell ref="B45:H45"/>
    <mergeCell ref="B46:H46"/>
    <mergeCell ref="B47:H47"/>
    <mergeCell ref="B48:H48"/>
    <mergeCell ref="C32:H32"/>
    <mergeCell ref="B51:H51"/>
    <mergeCell ref="R5:R6"/>
    <mergeCell ref="S5:S6"/>
    <mergeCell ref="W5:Y5"/>
    <mergeCell ref="C8:H8"/>
    <mergeCell ref="C16:H16"/>
    <mergeCell ref="Q5:Q6"/>
    <mergeCell ref="B5:B6"/>
    <mergeCell ref="C5:C6"/>
    <mergeCell ref="D5:E5"/>
    <mergeCell ref="G5:H5"/>
    <mergeCell ref="M5:M6"/>
    <mergeCell ref="B2:D2"/>
    <mergeCell ref="E2:G2"/>
    <mergeCell ref="I2:M2"/>
    <mergeCell ref="N2:P2"/>
    <mergeCell ref="B3:D3"/>
    <mergeCell ref="E3:G3"/>
    <mergeCell ref="I3:M3"/>
    <mergeCell ref="N3:P3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5E741-46A4-4FA2-B75E-923ACADE0DCE}">
  <dimension ref="A1:Y51"/>
  <sheetViews>
    <sheetView topLeftCell="A15" workbookViewId="0">
      <selection activeCell="Y41" sqref="Y41"/>
    </sheetView>
  </sheetViews>
  <sheetFormatPr baseColWidth="10" defaultColWidth="11.42578125" defaultRowHeight="18" customHeight="1" x14ac:dyDescent="0.25"/>
  <cols>
    <col min="1" max="1" width="3.140625" customWidth="1"/>
    <col min="2" max="2" width="3.7109375" bestFit="1" customWidth="1"/>
    <col min="3" max="3" width="4.28515625" customWidth="1"/>
    <col min="4" max="4" width="7.42578125" customWidth="1"/>
    <col min="5" max="5" width="8.5703125" customWidth="1"/>
    <col min="6" max="6" width="5.5703125" bestFit="1" customWidth="1"/>
    <col min="7" max="7" width="7" style="332" customWidth="1"/>
    <col min="8" max="8" width="7.42578125" customWidth="1"/>
    <col min="9" max="9" width="5.5703125" bestFit="1" customWidth="1"/>
    <col min="10" max="10" width="7.85546875" style="333" hidden="1" customWidth="1"/>
    <col min="11" max="11" width="5.28515625" style="333" hidden="1" customWidth="1"/>
    <col min="12" max="12" width="5.28515625" style="334" hidden="1" customWidth="1"/>
    <col min="13" max="13" width="8" style="335" customWidth="1"/>
    <col min="14" max="15" width="5.42578125" style="333" hidden="1" customWidth="1"/>
    <col min="16" max="16" width="6.42578125" style="334" hidden="1" customWidth="1"/>
    <col min="17" max="17" width="8.42578125" style="335" bestFit="1" customWidth="1"/>
    <col min="18" max="18" width="6.42578125" style="335" bestFit="1" customWidth="1"/>
    <col min="19" max="19" width="27.7109375" customWidth="1"/>
    <col min="20" max="20" width="10.42578125" bestFit="1" customWidth="1"/>
    <col min="21" max="21" width="6" customWidth="1"/>
    <col min="22" max="22" width="2.140625" customWidth="1"/>
    <col min="23" max="25" width="5.7109375" customWidth="1"/>
  </cols>
  <sheetData>
    <row r="1" spans="1:25" ht="18" customHeight="1" x14ac:dyDescent="0.3">
      <c r="A1" s="172" t="s">
        <v>79</v>
      </c>
      <c r="B1" s="173"/>
      <c r="C1" s="174"/>
      <c r="D1" s="175"/>
      <c r="E1" s="175"/>
      <c r="F1" s="175"/>
      <c r="G1" s="176">
        <v>20</v>
      </c>
      <c r="H1" s="177" t="s">
        <v>72</v>
      </c>
      <c r="I1" s="174"/>
      <c r="J1" s="178"/>
      <c r="K1" s="178"/>
      <c r="L1" s="179"/>
      <c r="M1" s="180"/>
      <c r="N1" s="178"/>
      <c r="O1" s="178"/>
      <c r="P1" s="179"/>
      <c r="Q1" s="180"/>
      <c r="R1" s="180"/>
      <c r="S1" s="174"/>
      <c r="T1" s="174"/>
      <c r="U1" s="174"/>
      <c r="V1" s="174"/>
    </row>
    <row r="2" spans="1:25" ht="18" customHeight="1" x14ac:dyDescent="0.25">
      <c r="A2" s="174"/>
      <c r="B2" s="493" t="s">
        <v>69</v>
      </c>
      <c r="C2" s="493"/>
      <c r="D2" s="493"/>
      <c r="E2" s="494"/>
      <c r="F2" s="494"/>
      <c r="G2" s="494"/>
      <c r="H2" s="182"/>
      <c r="I2" s="495" t="s">
        <v>71</v>
      </c>
      <c r="J2" s="495"/>
      <c r="K2" s="495"/>
      <c r="L2" s="495"/>
      <c r="M2" s="495"/>
      <c r="N2" s="496" t="s">
        <v>67</v>
      </c>
      <c r="O2" s="496"/>
      <c r="P2" s="496"/>
      <c r="Q2" s="183">
        <v>40</v>
      </c>
      <c r="R2" s="184"/>
      <c r="S2" s="185" t="s">
        <v>68</v>
      </c>
      <c r="T2" s="186"/>
      <c r="U2" s="426"/>
      <c r="V2" s="187"/>
      <c r="W2" s="188"/>
      <c r="X2" s="188"/>
    </row>
    <row r="3" spans="1:25" ht="18" customHeight="1" x14ac:dyDescent="0.25">
      <c r="A3" s="177"/>
      <c r="B3" s="493" t="s">
        <v>70</v>
      </c>
      <c r="C3" s="493"/>
      <c r="D3" s="493"/>
      <c r="E3" s="494"/>
      <c r="F3" s="494"/>
      <c r="G3" s="494"/>
      <c r="H3" s="182"/>
      <c r="I3" s="495" t="s">
        <v>73</v>
      </c>
      <c r="J3" s="495"/>
      <c r="K3" s="495"/>
      <c r="L3" s="495"/>
      <c r="M3" s="495"/>
      <c r="N3" s="496" t="s">
        <v>66</v>
      </c>
      <c r="O3" s="496"/>
      <c r="P3" s="496"/>
      <c r="Q3" s="189"/>
      <c r="R3" s="184"/>
      <c r="S3" s="175"/>
      <c r="T3" s="175"/>
      <c r="U3" s="181"/>
      <c r="V3" s="175"/>
      <c r="W3" s="190"/>
      <c r="X3" s="190"/>
      <c r="Y3" s="190"/>
    </row>
    <row r="4" spans="1:25" ht="9.75" customHeight="1" thickBot="1" x14ac:dyDescent="0.3">
      <c r="A4" s="174"/>
      <c r="B4" s="175"/>
      <c r="C4" s="175"/>
      <c r="D4" s="175"/>
      <c r="E4" s="175"/>
      <c r="F4" s="175"/>
      <c r="G4" s="191"/>
      <c r="H4" s="182"/>
      <c r="I4" s="182"/>
      <c r="J4" s="192"/>
      <c r="K4" s="192"/>
      <c r="L4" s="192"/>
      <c r="M4" s="193"/>
      <c r="N4" s="194"/>
      <c r="O4" s="194"/>
      <c r="P4" s="194"/>
      <c r="Q4" s="193"/>
      <c r="R4" s="184"/>
      <c r="S4" s="175"/>
      <c r="T4" s="195"/>
      <c r="U4" s="427"/>
      <c r="V4" s="175"/>
    </row>
    <row r="5" spans="1:25" ht="32.25" customHeight="1" x14ac:dyDescent="0.25">
      <c r="A5" s="196"/>
      <c r="B5" s="500" t="s">
        <v>2</v>
      </c>
      <c r="C5" s="502" t="s">
        <v>3</v>
      </c>
      <c r="D5" s="504" t="s">
        <v>4</v>
      </c>
      <c r="E5" s="505"/>
      <c r="F5" s="197" t="s">
        <v>63</v>
      </c>
      <c r="G5" s="506" t="s">
        <v>5</v>
      </c>
      <c r="H5" s="507"/>
      <c r="I5" s="197" t="s">
        <v>63</v>
      </c>
      <c r="J5" s="199"/>
      <c r="K5" s="199"/>
      <c r="L5" s="200" t="s">
        <v>64</v>
      </c>
      <c r="M5" s="508" t="s">
        <v>6</v>
      </c>
      <c r="N5" s="199"/>
      <c r="O5" s="199"/>
      <c r="P5" s="200" t="s">
        <v>64</v>
      </c>
      <c r="Q5" s="508" t="s">
        <v>7</v>
      </c>
      <c r="R5" s="508" t="s">
        <v>8</v>
      </c>
      <c r="S5" s="504" t="s">
        <v>0</v>
      </c>
      <c r="T5" s="429" t="s">
        <v>1</v>
      </c>
      <c r="U5" s="438" t="s">
        <v>90</v>
      </c>
      <c r="V5" s="175"/>
      <c r="W5" s="488" t="s">
        <v>74</v>
      </c>
      <c r="X5" s="488"/>
      <c r="Y5" s="488"/>
    </row>
    <row r="6" spans="1:25" ht="15" x14ac:dyDescent="0.25">
      <c r="A6" s="202"/>
      <c r="B6" s="501"/>
      <c r="C6" s="503"/>
      <c r="D6" s="204" t="s">
        <v>61</v>
      </c>
      <c r="E6" s="205" t="s">
        <v>62</v>
      </c>
      <c r="F6" s="206"/>
      <c r="G6" s="207" t="s">
        <v>61</v>
      </c>
      <c r="H6" s="206" t="s">
        <v>62</v>
      </c>
      <c r="I6" s="206"/>
      <c r="J6" s="208"/>
      <c r="K6" s="208"/>
      <c r="L6" s="209"/>
      <c r="M6" s="509"/>
      <c r="N6" s="208"/>
      <c r="O6" s="208"/>
      <c r="P6" s="209"/>
      <c r="Q6" s="509"/>
      <c r="R6" s="509"/>
      <c r="S6" s="510"/>
      <c r="T6" s="266" t="s">
        <v>9</v>
      </c>
      <c r="U6" s="439"/>
      <c r="V6" s="211"/>
      <c r="W6" s="212" t="s">
        <v>75</v>
      </c>
      <c r="X6" s="212" t="s">
        <v>76</v>
      </c>
      <c r="Y6" s="212" t="s">
        <v>77</v>
      </c>
    </row>
    <row r="7" spans="1:25" s="188" customFormat="1" ht="18" customHeight="1" x14ac:dyDescent="0.25">
      <c r="A7" s="202"/>
      <c r="B7" s="238">
        <v>1</v>
      </c>
      <c r="C7" s="239" t="s">
        <v>14</v>
      </c>
      <c r="D7" s="240"/>
      <c r="E7" s="240"/>
      <c r="F7" s="241"/>
      <c r="G7" s="242"/>
      <c r="H7" s="240"/>
      <c r="I7" s="241"/>
      <c r="J7" s="243">
        <f t="shared" ref="J7:J40" si="0">E7*24-D7*24</f>
        <v>0</v>
      </c>
      <c r="K7" s="243">
        <f t="shared" ref="K7:K11" si="1">IF(J7&lt;6.01,J7,IF(J7&gt;9,J7-0.75,J7-0.5))</f>
        <v>0</v>
      </c>
      <c r="L7" s="244">
        <f t="shared" ref="L7:L40" si="2">IF(F7="*",2,0)</f>
        <v>0</v>
      </c>
      <c r="M7" s="150">
        <f t="shared" ref="M7:M40" si="3">L7+K7</f>
        <v>0</v>
      </c>
      <c r="N7" s="344">
        <f t="shared" ref="N7:N40" si="4">H7*24-G7*24</f>
        <v>0</v>
      </c>
      <c r="O7" s="344">
        <f t="shared" ref="O7:O11" si="5">IF(N7&lt;6.01,N7,IF(N7&gt;9,N7-0.75,N7-0.5))</f>
        <v>0</v>
      </c>
      <c r="P7" s="341">
        <f t="shared" ref="P7:P9" si="6">IF(I7="*",2,0)</f>
        <v>0</v>
      </c>
      <c r="Q7" s="150">
        <f>P7+O7</f>
        <v>0</v>
      </c>
      <c r="R7" s="150">
        <f>(M7-Q7)*-1</f>
        <v>0</v>
      </c>
      <c r="S7" s="245"/>
      <c r="T7" s="433"/>
      <c r="U7" s="443"/>
      <c r="V7" s="221"/>
      <c r="W7" s="222">
        <f t="shared" ref="W7:W10" si="7">IF(AND(A7="F",C8="So"),0,IF(AND(A8="F",C7="So"),0,IF(A7="F",IF(I7="*",1.5,0),IF(A8="F",IF(I7="*",0.5,0),IF(C7="So",IF(I7="*",1.5,0),IF(C8="So",IF(I7="*",0.5,0),IF(I7="*",2,0)))))))</f>
        <v>0</v>
      </c>
      <c r="X7" s="222">
        <f>IF(Y7&gt;0.01,0,IF(C7="So",IF(AND(I7="*",#REF!="*"),Q7,IF(I7="*",Q7-2+0.5,IF(#REF!="*",Q7+1.5,Q7))),0))</f>
        <v>0</v>
      </c>
      <c r="Y7" s="222">
        <f>IF(A7="F",IF(AND(I7="*",#REF!="*"),Q7,IF(I7="*",Q7-2+0.5,IF(#REF!="*",Q7+1.5,Q7))),0)</f>
        <v>0</v>
      </c>
    </row>
    <row r="8" spans="1:25" ht="18" customHeight="1" x14ac:dyDescent="0.25">
      <c r="A8" s="202"/>
      <c r="B8" s="238">
        <v>2</v>
      </c>
      <c r="C8" s="239" t="s">
        <v>15</v>
      </c>
      <c r="D8" s="240"/>
      <c r="E8" s="240"/>
      <c r="F8" s="241"/>
      <c r="G8" s="242"/>
      <c r="H8" s="240"/>
      <c r="I8" s="241"/>
      <c r="J8" s="243">
        <f t="shared" si="0"/>
        <v>0</v>
      </c>
      <c r="K8" s="243">
        <f t="shared" si="1"/>
        <v>0</v>
      </c>
      <c r="L8" s="244">
        <f t="shared" si="2"/>
        <v>0</v>
      </c>
      <c r="M8" s="150">
        <f t="shared" si="3"/>
        <v>0</v>
      </c>
      <c r="N8" s="344">
        <f t="shared" si="4"/>
        <v>0</v>
      </c>
      <c r="O8" s="344">
        <f t="shared" si="5"/>
        <v>0</v>
      </c>
      <c r="P8" s="341">
        <f t="shared" si="6"/>
        <v>0</v>
      </c>
      <c r="Q8" s="150">
        <f t="shared" ref="Q8:Q40" si="8">P8+O8</f>
        <v>0</v>
      </c>
      <c r="R8" s="150">
        <f t="shared" ref="R8:R40" si="9">(M8-Q8)*-1</f>
        <v>0</v>
      </c>
      <c r="S8" s="245"/>
      <c r="T8" s="433"/>
      <c r="U8" s="443"/>
      <c r="V8" s="221"/>
      <c r="W8" s="222">
        <f t="shared" si="7"/>
        <v>0</v>
      </c>
      <c r="X8" s="222">
        <f t="shared" ref="X8:X35" si="10">IF(Y8&gt;0.01,0,IF(C8="So",IF(AND(I8="*",I7="*"),Q8,IF(I8="*",Q8-2+0.5,IF(I7="*",Q8+1.5,Q8))),0))</f>
        <v>0</v>
      </c>
      <c r="Y8" s="222">
        <f>IF(A8="F",IF(AND(I8="*",I7="*"),Q8,IF(I8="*",Q8-2+0.5,IF(I7="*",Q8+1.5,Q8))),0)</f>
        <v>0</v>
      </c>
    </row>
    <row r="9" spans="1:25" ht="18" customHeight="1" x14ac:dyDescent="0.25">
      <c r="A9" s="247"/>
      <c r="B9" s="238">
        <v>3</v>
      </c>
      <c r="C9" s="239" t="s">
        <v>16</v>
      </c>
      <c r="D9" s="240"/>
      <c r="E9" s="240"/>
      <c r="F9" s="241"/>
      <c r="G9" s="242"/>
      <c r="H9" s="240"/>
      <c r="I9" s="241"/>
      <c r="J9" s="243">
        <f t="shared" si="0"/>
        <v>0</v>
      </c>
      <c r="K9" s="243">
        <f t="shared" si="1"/>
        <v>0</v>
      </c>
      <c r="L9" s="244">
        <f t="shared" si="2"/>
        <v>0</v>
      </c>
      <c r="M9" s="150">
        <f t="shared" si="3"/>
        <v>0</v>
      </c>
      <c r="N9" s="344">
        <f t="shared" si="4"/>
        <v>0</v>
      </c>
      <c r="O9" s="344">
        <f t="shared" si="5"/>
        <v>0</v>
      </c>
      <c r="P9" s="341">
        <f t="shared" si="6"/>
        <v>0</v>
      </c>
      <c r="Q9" s="150">
        <f t="shared" si="8"/>
        <v>0</v>
      </c>
      <c r="R9" s="150">
        <f t="shared" si="9"/>
        <v>0</v>
      </c>
      <c r="S9" s="245"/>
      <c r="T9" s="433"/>
      <c r="U9" s="443"/>
      <c r="V9" s="221"/>
      <c r="W9" s="222">
        <f t="shared" si="7"/>
        <v>0</v>
      </c>
      <c r="X9" s="222">
        <f t="shared" si="10"/>
        <v>0</v>
      </c>
      <c r="Y9" s="222">
        <f>IF(A9="F",IF(AND(I9="*",I8="*"),Q9,IF(I9="*",Q9-2+0.5,IF(I8="*",Q9+1.5,Q9))),0)</f>
        <v>0</v>
      </c>
    </row>
    <row r="10" spans="1:25" ht="18" customHeight="1" x14ac:dyDescent="0.25">
      <c r="A10" s="248"/>
      <c r="B10" s="213">
        <v>4</v>
      </c>
      <c r="C10" s="213" t="s">
        <v>17</v>
      </c>
      <c r="D10" s="215"/>
      <c r="E10" s="215"/>
      <c r="F10" s="249"/>
      <c r="G10" s="216"/>
      <c r="H10" s="215"/>
      <c r="I10" s="249"/>
      <c r="J10" s="217">
        <f t="shared" si="0"/>
        <v>0</v>
      </c>
      <c r="K10" s="217">
        <f t="shared" si="1"/>
        <v>0</v>
      </c>
      <c r="L10" s="218">
        <f t="shared" si="2"/>
        <v>0</v>
      </c>
      <c r="M10" s="151">
        <f t="shared" si="3"/>
        <v>0</v>
      </c>
      <c r="N10" s="341">
        <f t="shared" si="4"/>
        <v>0</v>
      </c>
      <c r="O10" s="341">
        <f t="shared" si="5"/>
        <v>0</v>
      </c>
      <c r="P10" s="341">
        <f t="shared" ref="P10:P40" si="11">IF(I10="*",2,0)</f>
        <v>0</v>
      </c>
      <c r="Q10" s="151">
        <f t="shared" si="8"/>
        <v>0</v>
      </c>
      <c r="R10" s="151">
        <f t="shared" si="9"/>
        <v>0</v>
      </c>
      <c r="S10" s="250"/>
      <c r="T10" s="430"/>
      <c r="U10" s="440"/>
      <c r="V10" s="221"/>
      <c r="W10" s="222">
        <f t="shared" si="7"/>
        <v>0</v>
      </c>
      <c r="X10" s="222">
        <f t="shared" si="10"/>
        <v>0</v>
      </c>
      <c r="Y10" s="222">
        <f>IF(A10="F",IF(AND(I10="*",I9="*"),Q10,IF(I10="*",Q10-2+0.5,IF(I9="*",Q10+1.5,Q10))),0)</f>
        <v>0</v>
      </c>
    </row>
    <row r="11" spans="1:25" ht="18" customHeight="1" x14ac:dyDescent="0.25">
      <c r="A11" s="248"/>
      <c r="B11" s="223">
        <v>5</v>
      </c>
      <c r="C11" s="223" t="s">
        <v>10</v>
      </c>
      <c r="D11" s="225"/>
      <c r="E11" s="225"/>
      <c r="F11" s="251"/>
      <c r="G11" s="226"/>
      <c r="H11" s="225"/>
      <c r="I11" s="251"/>
      <c r="J11" s="227">
        <f t="shared" si="0"/>
        <v>0</v>
      </c>
      <c r="K11" s="227">
        <f t="shared" si="1"/>
        <v>0</v>
      </c>
      <c r="L11" s="228">
        <f t="shared" si="2"/>
        <v>0</v>
      </c>
      <c r="M11" s="144">
        <f t="shared" si="3"/>
        <v>0</v>
      </c>
      <c r="N11" s="342">
        <f t="shared" si="4"/>
        <v>0</v>
      </c>
      <c r="O11" s="342">
        <f t="shared" si="5"/>
        <v>0</v>
      </c>
      <c r="P11" s="342">
        <f t="shared" si="11"/>
        <v>0</v>
      </c>
      <c r="Q11" s="144">
        <f t="shared" si="8"/>
        <v>0</v>
      </c>
      <c r="R11" s="144">
        <f t="shared" si="9"/>
        <v>0</v>
      </c>
      <c r="S11" s="252"/>
      <c r="T11" s="431"/>
      <c r="U11" s="441"/>
      <c r="V11" s="221"/>
      <c r="W11" s="222">
        <f>IF(AND(A11="F",C13="So"),0,IF(AND(A13="F",C11="So"),0,IF(A11="F",IF(I11="*",1.5,0),IF(A13="F",IF(I11="*",0.5,0),IF(C11="So",IF(I11="*",1.5,0),IF(C13="So",IF(I11="*",0.5,0),IF(I11="*",2,0)))))))</f>
        <v>0</v>
      </c>
      <c r="X11" s="222">
        <f t="shared" si="10"/>
        <v>0</v>
      </c>
      <c r="Y11" s="222">
        <f>IF(A11="F",IF(AND(I11="*",I10="*"),Q11,IF(I11="*",Q11-2+0.5,IF(I10="*",Q11+1.5,Q11))),0)</f>
        <v>0</v>
      </c>
    </row>
    <row r="12" spans="1:25" ht="18" customHeight="1" x14ac:dyDescent="0.25">
      <c r="A12" s="253"/>
      <c r="B12" s="231"/>
      <c r="C12" s="497" t="s">
        <v>11</v>
      </c>
      <c r="D12" s="498"/>
      <c r="E12" s="498"/>
      <c r="F12" s="498"/>
      <c r="G12" s="498"/>
      <c r="H12" s="499"/>
      <c r="I12" s="232"/>
      <c r="J12" s="233"/>
      <c r="K12" s="233"/>
      <c r="L12" s="234"/>
      <c r="M12" s="154">
        <f t="shared" ref="M12:R12" si="12">SUM(M7:M11)</f>
        <v>0</v>
      </c>
      <c r="N12" s="343">
        <f t="shared" si="12"/>
        <v>0</v>
      </c>
      <c r="O12" s="343">
        <f t="shared" si="12"/>
        <v>0</v>
      </c>
      <c r="P12" s="343">
        <f t="shared" si="12"/>
        <v>0</v>
      </c>
      <c r="Q12" s="154">
        <f t="shared" si="12"/>
        <v>0</v>
      </c>
      <c r="R12" s="154">
        <f t="shared" si="12"/>
        <v>0</v>
      </c>
      <c r="S12" s="235"/>
      <c r="T12" s="432"/>
      <c r="U12" s="442"/>
      <c r="V12" s="237"/>
      <c r="W12" s="222">
        <f t="shared" ref="W12" si="13">IF(AND(A12="F",C13="So"),0,IF(AND(A13="F",C12="So"),0,IF(A12="F",IF(I12="*",1.5,0),IF(A13="F",IF(I12="*",0.5,0),IF(C12="So",IF(I12="*",1.5,0),IF(C13="So",IF(I12="*",0.5,0),IF(I12="*",2,0)))))))</f>
        <v>0</v>
      </c>
      <c r="X12" s="222">
        <f t="shared" si="10"/>
        <v>0</v>
      </c>
      <c r="Y12" s="222">
        <f t="shared" ref="Y12" si="14">IF(A12="F",IF(AND(I12="*",I11="*"),Q12,IF(I12="*",Q12-2+0.5,IF(I11="*",Q12+1.5,Q12))),0)</f>
        <v>0</v>
      </c>
    </row>
    <row r="13" spans="1:25" ht="18" customHeight="1" x14ac:dyDescent="0.25">
      <c r="A13" s="253"/>
      <c r="B13" s="238">
        <v>6</v>
      </c>
      <c r="C13" s="239" t="s">
        <v>12</v>
      </c>
      <c r="D13" s="254"/>
      <c r="E13" s="254"/>
      <c r="F13" s="254"/>
      <c r="G13" s="255"/>
      <c r="H13" s="254"/>
      <c r="I13" s="254"/>
      <c r="J13" s="256">
        <f t="shared" si="0"/>
        <v>0</v>
      </c>
      <c r="K13" s="256">
        <f>IF(J13&lt;6.01,J13,IF(J13&gt;9,J13-0.75,J13-0.5))</f>
        <v>0</v>
      </c>
      <c r="L13" s="257">
        <f t="shared" si="2"/>
        <v>0</v>
      </c>
      <c r="M13" s="150">
        <f t="shared" si="3"/>
        <v>0</v>
      </c>
      <c r="N13" s="345">
        <f t="shared" si="4"/>
        <v>0</v>
      </c>
      <c r="O13" s="345">
        <f>IF(N13&lt;6.01,N13,IF(N13&gt;9,N13-0.75,N13-0.5))</f>
        <v>0</v>
      </c>
      <c r="P13" s="345">
        <f t="shared" si="11"/>
        <v>0</v>
      </c>
      <c r="Q13" s="150">
        <f t="shared" si="8"/>
        <v>0</v>
      </c>
      <c r="R13" s="150">
        <f t="shared" si="9"/>
        <v>0</v>
      </c>
      <c r="S13" s="258"/>
      <c r="T13" s="434"/>
      <c r="U13" s="444"/>
      <c r="V13" s="260"/>
      <c r="W13" s="222">
        <f>IF(AND(A13="F",C14="So"),0,IF(AND(A14="F",C13="So"),0,IF(A13="F",IF(I13="*",1.5,0),IF(A14="F",IF(I13="*",0.5,0),IF(C13="So",IF(I13="*",1.5,0),IF(C14="So",IF(I13="*",0.5,0),IF(I13="*",2,0)))))))</f>
        <v>0</v>
      </c>
      <c r="X13" s="222">
        <f>IF(Y13&gt;0.01,0,IF(C13="So",IF(AND(I13="*",I11="*"),Q13,IF(I13="*",Q13-2+0.5,IF(I11="*",Q13+1.5,Q13))),0))</f>
        <v>0</v>
      </c>
      <c r="Y13" s="222">
        <f>IF(A13="F",IF(AND(I13="*",I11="*"),Q13,IF(I13="*",Q13-2+0.5,IF(I11="*",Q13+1.5,Q13))),0)</f>
        <v>0</v>
      </c>
    </row>
    <row r="14" spans="1:25" ht="18" customHeight="1" x14ac:dyDescent="0.25">
      <c r="A14" s="253"/>
      <c r="B14" s="238">
        <v>7</v>
      </c>
      <c r="C14" s="239" t="s">
        <v>13</v>
      </c>
      <c r="D14" s="261"/>
      <c r="E14" s="261"/>
      <c r="F14" s="261"/>
      <c r="G14" s="262"/>
      <c r="H14" s="263"/>
      <c r="I14" s="261"/>
      <c r="J14" s="264">
        <f t="shared" si="0"/>
        <v>0</v>
      </c>
      <c r="K14" s="264">
        <f t="shared" ref="K14:K19" si="15">IF(J14&lt;6.01,J14,IF(J14&gt;9,J14-0.75,J14-0.5))</f>
        <v>0</v>
      </c>
      <c r="L14" s="265">
        <f t="shared" si="2"/>
        <v>0</v>
      </c>
      <c r="M14" s="150">
        <f t="shared" si="3"/>
        <v>0</v>
      </c>
      <c r="N14" s="345">
        <f t="shared" si="4"/>
        <v>0</v>
      </c>
      <c r="O14" s="345">
        <f t="shared" ref="O14:O19" si="16">IF(N14&lt;6.01,N14,IF(N14&gt;9,N14-0.75,N14-0.5))</f>
        <v>0</v>
      </c>
      <c r="P14" s="345">
        <f t="shared" si="11"/>
        <v>0</v>
      </c>
      <c r="Q14" s="150">
        <f t="shared" si="8"/>
        <v>0</v>
      </c>
      <c r="R14" s="150">
        <f t="shared" si="9"/>
        <v>0</v>
      </c>
      <c r="S14" s="266"/>
      <c r="T14" s="433"/>
      <c r="U14" s="443"/>
      <c r="V14" s="221"/>
      <c r="W14" s="222">
        <f t="shared" ref="W14:W17" si="17">IF(AND(A14="F",C15="So"),0,IF(AND(A15="F",C14="So"),0,IF(A14="F",IF(I14="*",1.5,0),IF(A15="F",IF(I14="*",0.5,0),IF(C14="So",IF(I14="*",1.5,0),IF(C15="So",IF(I14="*",0.5,0),IF(I14="*",2,0)))))))</f>
        <v>0</v>
      </c>
      <c r="X14" s="222">
        <f t="shared" si="10"/>
        <v>0</v>
      </c>
      <c r="Y14" s="222">
        <f t="shared" ref="Y14:Y19" si="18">IF(A14="F",IF(AND(I14="*",I13="*"),Q14,IF(I14="*",Q14-2+0.5,IF(I13="*",Q14+1.5,Q14))),0)</f>
        <v>0</v>
      </c>
    </row>
    <row r="15" spans="1:25" s="188" customFormat="1" ht="18" customHeight="1" x14ac:dyDescent="0.25">
      <c r="A15" s="267"/>
      <c r="B15" s="238">
        <v>8</v>
      </c>
      <c r="C15" s="239" t="s">
        <v>14</v>
      </c>
      <c r="D15" s="241"/>
      <c r="E15" s="241"/>
      <c r="F15" s="241"/>
      <c r="G15" s="242"/>
      <c r="H15" s="241"/>
      <c r="I15" s="241"/>
      <c r="J15" s="243">
        <f t="shared" si="0"/>
        <v>0</v>
      </c>
      <c r="K15" s="243">
        <f t="shared" si="15"/>
        <v>0</v>
      </c>
      <c r="L15" s="244">
        <f t="shared" si="2"/>
        <v>0</v>
      </c>
      <c r="M15" s="150">
        <f t="shared" si="3"/>
        <v>0</v>
      </c>
      <c r="N15" s="345">
        <f t="shared" si="4"/>
        <v>0</v>
      </c>
      <c r="O15" s="345">
        <f t="shared" si="16"/>
        <v>0</v>
      </c>
      <c r="P15" s="345">
        <f t="shared" si="11"/>
        <v>0</v>
      </c>
      <c r="Q15" s="150">
        <f t="shared" si="8"/>
        <v>0</v>
      </c>
      <c r="R15" s="150">
        <f t="shared" si="9"/>
        <v>0</v>
      </c>
      <c r="S15" s="266"/>
      <c r="T15" s="433"/>
      <c r="U15" s="443"/>
      <c r="V15" s="221"/>
      <c r="W15" s="222">
        <f t="shared" si="17"/>
        <v>0</v>
      </c>
      <c r="X15" s="222">
        <f t="shared" si="10"/>
        <v>0</v>
      </c>
      <c r="Y15" s="222">
        <f t="shared" si="18"/>
        <v>0</v>
      </c>
    </row>
    <row r="16" spans="1:25" ht="18" customHeight="1" x14ac:dyDescent="0.25">
      <c r="A16" s="253"/>
      <c r="B16" s="238">
        <v>9</v>
      </c>
      <c r="C16" s="239" t="s">
        <v>15</v>
      </c>
      <c r="D16" s="263"/>
      <c r="E16" s="263"/>
      <c r="F16" s="261"/>
      <c r="G16" s="262"/>
      <c r="H16" s="263"/>
      <c r="I16" s="261"/>
      <c r="J16" s="264">
        <f t="shared" si="0"/>
        <v>0</v>
      </c>
      <c r="K16" s="264">
        <f t="shared" si="15"/>
        <v>0</v>
      </c>
      <c r="L16" s="265">
        <f t="shared" si="2"/>
        <v>0</v>
      </c>
      <c r="M16" s="150">
        <f t="shared" si="3"/>
        <v>0</v>
      </c>
      <c r="N16" s="345">
        <f t="shared" si="4"/>
        <v>0</v>
      </c>
      <c r="O16" s="345">
        <f t="shared" si="16"/>
        <v>0</v>
      </c>
      <c r="P16" s="345">
        <f t="shared" si="11"/>
        <v>0</v>
      </c>
      <c r="Q16" s="150">
        <f t="shared" si="8"/>
        <v>0</v>
      </c>
      <c r="R16" s="150">
        <f t="shared" si="9"/>
        <v>0</v>
      </c>
      <c r="S16" s="266"/>
      <c r="T16" s="433"/>
      <c r="U16" s="443"/>
      <c r="V16" s="221"/>
      <c r="W16" s="222">
        <f t="shared" si="17"/>
        <v>0</v>
      </c>
      <c r="X16" s="222">
        <f t="shared" si="10"/>
        <v>0</v>
      </c>
      <c r="Y16" s="222">
        <f t="shared" si="18"/>
        <v>0</v>
      </c>
    </row>
    <row r="17" spans="1:25" ht="18" customHeight="1" x14ac:dyDescent="0.25">
      <c r="A17" s="253" t="s">
        <v>77</v>
      </c>
      <c r="B17" s="223">
        <v>10</v>
      </c>
      <c r="C17" s="224" t="s">
        <v>16</v>
      </c>
      <c r="D17" s="251"/>
      <c r="E17" s="251"/>
      <c r="F17" s="251"/>
      <c r="G17" s="226"/>
      <c r="H17" s="225"/>
      <c r="I17" s="251"/>
      <c r="J17" s="227">
        <f t="shared" si="0"/>
        <v>0</v>
      </c>
      <c r="K17" s="227">
        <f t="shared" si="15"/>
        <v>0</v>
      </c>
      <c r="L17" s="228">
        <f t="shared" si="2"/>
        <v>0</v>
      </c>
      <c r="M17" s="144">
        <f t="shared" si="3"/>
        <v>0</v>
      </c>
      <c r="N17" s="347">
        <f t="shared" si="4"/>
        <v>0</v>
      </c>
      <c r="O17" s="347">
        <f t="shared" si="16"/>
        <v>0</v>
      </c>
      <c r="P17" s="347">
        <f t="shared" si="11"/>
        <v>0</v>
      </c>
      <c r="Q17" s="144">
        <f t="shared" si="8"/>
        <v>0</v>
      </c>
      <c r="R17" s="144">
        <f t="shared" si="9"/>
        <v>0</v>
      </c>
      <c r="S17" s="252"/>
      <c r="T17" s="431"/>
      <c r="U17" s="441"/>
      <c r="V17" s="221"/>
      <c r="W17" s="222">
        <f t="shared" si="17"/>
        <v>0</v>
      </c>
      <c r="X17" s="222">
        <f t="shared" si="10"/>
        <v>0</v>
      </c>
      <c r="Y17" s="222">
        <f t="shared" si="18"/>
        <v>0</v>
      </c>
    </row>
    <row r="18" spans="1:25" ht="18" customHeight="1" x14ac:dyDescent="0.25">
      <c r="A18" s="253"/>
      <c r="B18" s="213">
        <v>11</v>
      </c>
      <c r="C18" s="214" t="s">
        <v>17</v>
      </c>
      <c r="D18" s="268"/>
      <c r="E18" s="268"/>
      <c r="F18" s="268"/>
      <c r="G18" s="269"/>
      <c r="H18" s="357"/>
      <c r="I18" s="268"/>
      <c r="J18" s="270">
        <f t="shared" si="0"/>
        <v>0</v>
      </c>
      <c r="K18" s="270">
        <f t="shared" si="15"/>
        <v>0</v>
      </c>
      <c r="L18" s="271">
        <f t="shared" si="2"/>
        <v>0</v>
      </c>
      <c r="M18" s="151">
        <f t="shared" si="3"/>
        <v>0</v>
      </c>
      <c r="N18" s="346">
        <f t="shared" si="4"/>
        <v>0</v>
      </c>
      <c r="O18" s="346">
        <f t="shared" si="16"/>
        <v>0</v>
      </c>
      <c r="P18" s="346">
        <f t="shared" si="11"/>
        <v>0</v>
      </c>
      <c r="Q18" s="151">
        <f t="shared" si="8"/>
        <v>0</v>
      </c>
      <c r="R18" s="151">
        <f t="shared" si="9"/>
        <v>0</v>
      </c>
      <c r="S18" s="250"/>
      <c r="T18" s="430"/>
      <c r="U18" s="440"/>
      <c r="V18" s="221"/>
      <c r="W18" s="222">
        <f>IF(AND(A18="F",C19="So"),0,IF(AND(A19="F",C18="So"),0,IF(A18="F",IF(I18="*",1.5,0),IF(A19="F",IF(I18="*",0.5,0),IF(C18="So",IF(I18="*",1.5,0),IF(C19="So",IF(I18="*",0.5,0),IF(I18="*",2,0)))))))</f>
        <v>0</v>
      </c>
      <c r="X18" s="222">
        <f t="shared" si="10"/>
        <v>0</v>
      </c>
      <c r="Y18" s="222">
        <f t="shared" si="18"/>
        <v>0</v>
      </c>
    </row>
    <row r="19" spans="1:25" ht="18" customHeight="1" x14ac:dyDescent="0.25">
      <c r="A19" s="253" t="s">
        <v>77</v>
      </c>
      <c r="B19" s="223">
        <v>12</v>
      </c>
      <c r="C19" s="224" t="s">
        <v>10</v>
      </c>
      <c r="D19" s="272"/>
      <c r="E19" s="272"/>
      <c r="F19" s="272"/>
      <c r="G19" s="273"/>
      <c r="H19" s="352"/>
      <c r="I19" s="272"/>
      <c r="J19" s="274">
        <f t="shared" si="0"/>
        <v>0</v>
      </c>
      <c r="K19" s="274">
        <f t="shared" si="15"/>
        <v>0</v>
      </c>
      <c r="L19" s="275">
        <f t="shared" si="2"/>
        <v>0</v>
      </c>
      <c r="M19" s="144">
        <f t="shared" si="3"/>
        <v>0</v>
      </c>
      <c r="N19" s="347">
        <f t="shared" si="4"/>
        <v>0</v>
      </c>
      <c r="O19" s="347">
        <f t="shared" si="16"/>
        <v>0</v>
      </c>
      <c r="P19" s="347">
        <f t="shared" si="11"/>
        <v>0</v>
      </c>
      <c r="Q19" s="144">
        <f t="shared" si="8"/>
        <v>0</v>
      </c>
      <c r="R19" s="144">
        <f t="shared" si="9"/>
        <v>0</v>
      </c>
      <c r="S19" s="252"/>
      <c r="T19" s="431"/>
      <c r="U19" s="441"/>
      <c r="V19" s="221"/>
      <c r="W19" s="222">
        <f>IF(AND(A19="F",C21="So"),0,IF(AND(A21="F",C19="So"),0,IF(A19="F",IF(I19="*",1.5,0),IF(A21="F",IF(I19="*",0.5,0),IF(C19="So",IF(I19="*",1.5,0),IF(C21="So",IF(I19="*",0.5,0),IF(I19="*",2,0)))))))</f>
        <v>0</v>
      </c>
      <c r="X19" s="222">
        <f t="shared" si="10"/>
        <v>0</v>
      </c>
      <c r="Y19" s="222">
        <f t="shared" si="18"/>
        <v>0</v>
      </c>
    </row>
    <row r="20" spans="1:25" ht="18" customHeight="1" x14ac:dyDescent="0.25">
      <c r="A20" s="276"/>
      <c r="B20" s="277"/>
      <c r="C20" s="497" t="s">
        <v>11</v>
      </c>
      <c r="D20" s="498"/>
      <c r="E20" s="498"/>
      <c r="F20" s="498"/>
      <c r="G20" s="498"/>
      <c r="H20" s="499"/>
      <c r="I20" s="232"/>
      <c r="J20" s="233"/>
      <c r="K20" s="233"/>
      <c r="L20" s="234"/>
      <c r="M20" s="154">
        <f>SUM(M13:M19)</f>
        <v>0</v>
      </c>
      <c r="N20" s="154">
        <f t="shared" ref="N20:R20" si="19">SUM(N13:N19)</f>
        <v>0</v>
      </c>
      <c r="O20" s="154">
        <f t="shared" si="19"/>
        <v>0</v>
      </c>
      <c r="P20" s="154">
        <f t="shared" si="19"/>
        <v>0</v>
      </c>
      <c r="Q20" s="154">
        <f t="shared" si="19"/>
        <v>0</v>
      </c>
      <c r="R20" s="154">
        <f t="shared" si="19"/>
        <v>0</v>
      </c>
      <c r="S20" s="235"/>
      <c r="T20" s="432"/>
      <c r="U20" s="442"/>
      <c r="V20" s="237"/>
      <c r="W20" s="222">
        <f t="shared" ref="W20:W36" si="20">IF(AND(A20="F",C21="So"),0,IF(AND(A21="F",C20="So"),0,IF(A20="F",IF(I20="*",1.5,0),IF(A21="F",IF(I20="*",0.5,0),IF(C20="So",IF(I20="*",1.5,0),IF(C21="So",IF(I20="*",0.5,0),IF(I20="*",2,0)))))))</f>
        <v>0</v>
      </c>
      <c r="X20" s="222">
        <f>IF(Y20&gt;0.01,0,IF(C20="So",IF(AND(I20="*",I11="*"),Q20,IF(I20="*",Q20-2+0.5,IF(I11="*",Q20+1.5,Q20))),0))</f>
        <v>0</v>
      </c>
      <c r="Y20" s="222">
        <f>IF(A12="F",IF(AND(I20="*",I11="*"),Q20,IF(I20="*",Q20-2+0.5,IF(I11="*",Q20+1.5,Q20))),0)</f>
        <v>0</v>
      </c>
    </row>
    <row r="21" spans="1:25" ht="18" customHeight="1" x14ac:dyDescent="0.25">
      <c r="A21" s="248" t="s">
        <v>77</v>
      </c>
      <c r="B21" s="289">
        <v>13</v>
      </c>
      <c r="C21" s="224" t="s">
        <v>12</v>
      </c>
      <c r="D21" s="404"/>
      <c r="E21" s="404"/>
      <c r="F21" s="404"/>
      <c r="G21" s="405"/>
      <c r="H21" s="404"/>
      <c r="I21" s="404"/>
      <c r="J21" s="364">
        <f t="shared" ref="J21:J27" si="21">E21*24-D21*24</f>
        <v>0</v>
      </c>
      <c r="K21" s="364">
        <f>IF(J21&lt;6.01,J21,IF(J21&gt;9,J21-0.75,J21-0.5))</f>
        <v>0</v>
      </c>
      <c r="L21" s="365">
        <f t="shared" ref="L21:L27" si="22">IF(F21="*",2,0)</f>
        <v>0</v>
      </c>
      <c r="M21" s="144">
        <f t="shared" ref="M21:M27" si="23">L21+K21</f>
        <v>0</v>
      </c>
      <c r="N21" s="347">
        <f t="shared" ref="N21:N27" si="24">H21*24-G21*24</f>
        <v>0</v>
      </c>
      <c r="O21" s="347">
        <f>IF(N21&lt;6.01,N21,IF(N21&gt;9,N21-0.75,N21-0.5))</f>
        <v>0</v>
      </c>
      <c r="P21" s="347">
        <f t="shared" ref="P21:P27" si="25">IF(I21="*",2,0)</f>
        <v>0</v>
      </c>
      <c r="Q21" s="144">
        <f t="shared" ref="Q21:Q27" si="26">P21+O21</f>
        <v>0</v>
      </c>
      <c r="R21" s="144">
        <f t="shared" ref="R21:R27" si="27">(M21-Q21)*-1</f>
        <v>0</v>
      </c>
      <c r="S21" s="252"/>
      <c r="T21" s="447"/>
      <c r="U21" s="448"/>
      <c r="V21" s="260"/>
      <c r="W21" s="222">
        <f t="shared" ref="W21:W26" si="28">IF(AND(A21="F",C22="So"),0,IF(AND(A22="F",C21="So"),0,IF(A21="F",IF(I21="*",1.5,0),IF(A22="F",IF(I21="*",0.5,0),IF(C21="So",IF(I21="*",1.5,0),IF(C22="So",IF(I21="*",0.5,0),IF(I21="*",2,0)))))))</f>
        <v>0</v>
      </c>
      <c r="X21" s="222">
        <f>IF(Y21&gt;0.01,0,IF(C21="So",IF(AND(I21="*",I19="*"),Q21,IF(I21="*",Q21-2+0.5,IF(I19="*",Q21+1.5,Q21))),0))</f>
        <v>0</v>
      </c>
      <c r="Y21" s="222">
        <f>IF(A21="F",IF(AND(I21="*",I19="*"),Q21,IF(I21="*",Q21-2+0.5,IF(I19="*",Q21+1.5,Q21))),0)</f>
        <v>0</v>
      </c>
    </row>
    <row r="22" spans="1:25" ht="18" customHeight="1" x14ac:dyDescent="0.25">
      <c r="A22" s="248"/>
      <c r="B22" s="278">
        <v>14</v>
      </c>
      <c r="C22" s="239" t="s">
        <v>13</v>
      </c>
      <c r="D22" s="241"/>
      <c r="E22" s="241"/>
      <c r="F22" s="241"/>
      <c r="G22" s="242"/>
      <c r="H22" s="241"/>
      <c r="I22" s="241"/>
      <c r="J22" s="243">
        <f t="shared" si="21"/>
        <v>0</v>
      </c>
      <c r="K22" s="243">
        <f t="shared" ref="K22:K27" si="29">IF(J22&lt;6.01,J22,IF(J22&gt;9,J22-0.75,J22-0.5))</f>
        <v>0</v>
      </c>
      <c r="L22" s="244">
        <f t="shared" si="22"/>
        <v>0</v>
      </c>
      <c r="M22" s="150">
        <f t="shared" si="23"/>
        <v>0</v>
      </c>
      <c r="N22" s="345">
        <f t="shared" si="24"/>
        <v>0</v>
      </c>
      <c r="O22" s="345">
        <f t="shared" ref="O22:O27" si="30">IF(N22&lt;6.01,N22,IF(N22&gt;9,N22-0.75,N22-0.5))</f>
        <v>0</v>
      </c>
      <c r="P22" s="345">
        <f t="shared" si="25"/>
        <v>0</v>
      </c>
      <c r="Q22" s="150">
        <f t="shared" si="26"/>
        <v>0</v>
      </c>
      <c r="R22" s="150">
        <f t="shared" si="27"/>
        <v>0</v>
      </c>
      <c r="S22" s="266"/>
      <c r="T22" s="433"/>
      <c r="U22" s="443"/>
      <c r="V22" s="221"/>
      <c r="W22" s="222">
        <f t="shared" si="28"/>
        <v>0</v>
      </c>
      <c r="X22" s="222">
        <f t="shared" ref="X22:X28" si="31">IF(Y22&gt;0.01,0,IF(C22="So",IF(AND(I22="*",I21="*"),Q22,IF(I22="*",Q22-2+0.5,IF(I21="*",Q22+1.5,Q22))),0))</f>
        <v>0</v>
      </c>
      <c r="Y22" s="222">
        <f t="shared" ref="Y22:Y27" si="32">IF(A22="F",IF(AND(I22="*",I21="*"),Q22,IF(I22="*",Q22-2+0.5,IF(I21="*",Q22+1.5,Q22))),0)</f>
        <v>0</v>
      </c>
    </row>
    <row r="23" spans="1:25" s="188" customFormat="1" ht="18" customHeight="1" x14ac:dyDescent="0.25">
      <c r="A23" s="267"/>
      <c r="B23" s="278">
        <v>15</v>
      </c>
      <c r="C23" s="239" t="s">
        <v>14</v>
      </c>
      <c r="D23" s="261"/>
      <c r="E23" s="261"/>
      <c r="F23" s="261"/>
      <c r="G23" s="262"/>
      <c r="H23" s="261"/>
      <c r="I23" s="261"/>
      <c r="J23" s="264">
        <f t="shared" si="21"/>
        <v>0</v>
      </c>
      <c r="K23" s="264">
        <f t="shared" si="29"/>
        <v>0</v>
      </c>
      <c r="L23" s="265">
        <f t="shared" si="22"/>
        <v>0</v>
      </c>
      <c r="M23" s="150">
        <f t="shared" si="23"/>
        <v>0</v>
      </c>
      <c r="N23" s="345">
        <f t="shared" si="24"/>
        <v>0</v>
      </c>
      <c r="O23" s="345">
        <f t="shared" si="30"/>
        <v>0</v>
      </c>
      <c r="P23" s="345">
        <f t="shared" si="25"/>
        <v>0</v>
      </c>
      <c r="Q23" s="150">
        <f t="shared" si="26"/>
        <v>0</v>
      </c>
      <c r="R23" s="150">
        <f t="shared" si="27"/>
        <v>0</v>
      </c>
      <c r="S23" s="266"/>
      <c r="T23" s="433"/>
      <c r="U23" s="443"/>
      <c r="V23" s="221"/>
      <c r="W23" s="222">
        <f t="shared" si="28"/>
        <v>0</v>
      </c>
      <c r="X23" s="222">
        <f t="shared" si="31"/>
        <v>0</v>
      </c>
      <c r="Y23" s="222">
        <f t="shared" si="32"/>
        <v>0</v>
      </c>
    </row>
    <row r="24" spans="1:25" ht="18" customHeight="1" x14ac:dyDescent="0.25">
      <c r="A24" s="248"/>
      <c r="B24" s="278">
        <v>16</v>
      </c>
      <c r="C24" s="239" t="s">
        <v>15</v>
      </c>
      <c r="D24" s="261"/>
      <c r="E24" s="261"/>
      <c r="F24" s="261"/>
      <c r="G24" s="262"/>
      <c r="H24" s="261"/>
      <c r="I24" s="261"/>
      <c r="J24" s="264">
        <f t="shared" si="21"/>
        <v>0</v>
      </c>
      <c r="K24" s="264">
        <f t="shared" si="29"/>
        <v>0</v>
      </c>
      <c r="L24" s="265">
        <f t="shared" si="22"/>
        <v>0</v>
      </c>
      <c r="M24" s="150">
        <f t="shared" si="23"/>
        <v>0</v>
      </c>
      <c r="N24" s="345">
        <f t="shared" si="24"/>
        <v>0</v>
      </c>
      <c r="O24" s="345">
        <f t="shared" si="30"/>
        <v>0</v>
      </c>
      <c r="P24" s="345">
        <f t="shared" si="25"/>
        <v>0</v>
      </c>
      <c r="Q24" s="150">
        <f t="shared" si="26"/>
        <v>0</v>
      </c>
      <c r="R24" s="150">
        <f t="shared" si="27"/>
        <v>0</v>
      </c>
      <c r="S24" s="266"/>
      <c r="T24" s="435"/>
      <c r="U24" s="445"/>
      <c r="V24" s="283"/>
      <c r="W24" s="222">
        <f t="shared" si="28"/>
        <v>0</v>
      </c>
      <c r="X24" s="222">
        <f t="shared" si="31"/>
        <v>0</v>
      </c>
      <c r="Y24" s="222">
        <f t="shared" si="32"/>
        <v>0</v>
      </c>
    </row>
    <row r="25" spans="1:25" ht="18" customHeight="1" x14ac:dyDescent="0.25">
      <c r="A25" s="248"/>
      <c r="B25" s="278">
        <v>17</v>
      </c>
      <c r="C25" s="239" t="s">
        <v>16</v>
      </c>
      <c r="D25" s="263"/>
      <c r="E25" s="263"/>
      <c r="F25" s="261"/>
      <c r="G25" s="262"/>
      <c r="H25" s="263"/>
      <c r="I25" s="241"/>
      <c r="J25" s="243">
        <f t="shared" si="21"/>
        <v>0</v>
      </c>
      <c r="K25" s="243">
        <f t="shared" si="29"/>
        <v>0</v>
      </c>
      <c r="L25" s="244">
        <f t="shared" si="22"/>
        <v>0</v>
      </c>
      <c r="M25" s="150">
        <f t="shared" si="23"/>
        <v>0</v>
      </c>
      <c r="N25" s="345">
        <f t="shared" si="24"/>
        <v>0</v>
      </c>
      <c r="O25" s="345">
        <f t="shared" si="30"/>
        <v>0</v>
      </c>
      <c r="P25" s="345">
        <f t="shared" si="25"/>
        <v>0</v>
      </c>
      <c r="Q25" s="150">
        <f t="shared" si="26"/>
        <v>0</v>
      </c>
      <c r="R25" s="150">
        <f t="shared" si="27"/>
        <v>0</v>
      </c>
      <c r="S25" s="266"/>
      <c r="T25" s="433"/>
      <c r="U25" s="443"/>
      <c r="V25" s="221"/>
      <c r="W25" s="222">
        <f t="shared" si="28"/>
        <v>0</v>
      </c>
      <c r="X25" s="222">
        <f t="shared" si="31"/>
        <v>0</v>
      </c>
      <c r="Y25" s="222">
        <f t="shared" si="32"/>
        <v>0</v>
      </c>
    </row>
    <row r="26" spans="1:25" ht="18" customHeight="1" x14ac:dyDescent="0.25">
      <c r="A26" s="248"/>
      <c r="B26" s="284">
        <v>18</v>
      </c>
      <c r="C26" s="214" t="s">
        <v>17</v>
      </c>
      <c r="D26" s="268"/>
      <c r="E26" s="285"/>
      <c r="F26" s="285"/>
      <c r="G26" s="286"/>
      <c r="H26" s="285"/>
      <c r="I26" s="285"/>
      <c r="J26" s="287">
        <f t="shared" si="21"/>
        <v>0</v>
      </c>
      <c r="K26" s="287">
        <f t="shared" si="29"/>
        <v>0</v>
      </c>
      <c r="L26" s="288">
        <f t="shared" si="22"/>
        <v>0</v>
      </c>
      <c r="M26" s="151">
        <f t="shared" si="23"/>
        <v>0</v>
      </c>
      <c r="N26" s="346">
        <f t="shared" si="24"/>
        <v>0</v>
      </c>
      <c r="O26" s="346">
        <f t="shared" si="30"/>
        <v>0</v>
      </c>
      <c r="P26" s="346">
        <f t="shared" si="25"/>
        <v>0</v>
      </c>
      <c r="Q26" s="151">
        <f t="shared" si="26"/>
        <v>0</v>
      </c>
      <c r="R26" s="151">
        <f t="shared" si="27"/>
        <v>0</v>
      </c>
      <c r="S26" s="250"/>
      <c r="T26" s="430"/>
      <c r="U26" s="440"/>
      <c r="V26" s="221"/>
      <c r="W26" s="222">
        <f t="shared" si="28"/>
        <v>0</v>
      </c>
      <c r="X26" s="222">
        <f t="shared" si="31"/>
        <v>0</v>
      </c>
      <c r="Y26" s="222">
        <f t="shared" si="32"/>
        <v>0</v>
      </c>
    </row>
    <row r="27" spans="1:25" ht="18" customHeight="1" x14ac:dyDescent="0.25">
      <c r="A27" s="248"/>
      <c r="B27" s="289">
        <v>19</v>
      </c>
      <c r="C27" s="224" t="s">
        <v>10</v>
      </c>
      <c r="D27" s="272"/>
      <c r="E27" s="290"/>
      <c r="F27" s="290"/>
      <c r="G27" s="291"/>
      <c r="H27" s="290"/>
      <c r="I27" s="290"/>
      <c r="J27" s="292">
        <f t="shared" si="21"/>
        <v>0</v>
      </c>
      <c r="K27" s="292">
        <f t="shared" si="29"/>
        <v>0</v>
      </c>
      <c r="L27" s="293">
        <f t="shared" si="22"/>
        <v>0</v>
      </c>
      <c r="M27" s="144">
        <f t="shared" si="23"/>
        <v>0</v>
      </c>
      <c r="N27" s="347">
        <f t="shared" si="24"/>
        <v>0</v>
      </c>
      <c r="O27" s="347">
        <f t="shared" si="30"/>
        <v>0</v>
      </c>
      <c r="P27" s="347">
        <f t="shared" si="25"/>
        <v>0</v>
      </c>
      <c r="Q27" s="144">
        <f t="shared" si="26"/>
        <v>0</v>
      </c>
      <c r="R27" s="144">
        <f t="shared" si="27"/>
        <v>0</v>
      </c>
      <c r="S27" s="252"/>
      <c r="T27" s="431"/>
      <c r="U27" s="441"/>
      <c r="V27" s="221"/>
      <c r="W27" s="222">
        <f>IF(AND(A27="F",C29="So"),0,IF(AND(A29="F",C27="So"),0,IF(A27="F",IF(I27="*",1.5,0),IF(A29="F",IF(I27="*",0.5,0),IF(C27="So",IF(I27="*",1.5,0),IF(C29="So",IF(I27="*",0.5,0),IF(I27="*",2,0)))))))</f>
        <v>0</v>
      </c>
      <c r="X27" s="222">
        <f t="shared" si="31"/>
        <v>0</v>
      </c>
      <c r="Y27" s="222">
        <f t="shared" si="32"/>
        <v>0</v>
      </c>
    </row>
    <row r="28" spans="1:25" ht="18" customHeight="1" x14ac:dyDescent="0.25">
      <c r="A28" s="248"/>
      <c r="B28" s="277"/>
      <c r="C28" s="497" t="s">
        <v>11</v>
      </c>
      <c r="D28" s="498"/>
      <c r="E28" s="498"/>
      <c r="F28" s="498"/>
      <c r="G28" s="498"/>
      <c r="H28" s="499"/>
      <c r="I28" s="232"/>
      <c r="J28" s="233"/>
      <c r="K28" s="233"/>
      <c r="L28" s="234"/>
      <c r="M28" s="154">
        <f>SUM(M21:M27)</f>
        <v>0</v>
      </c>
      <c r="N28" s="343">
        <f>SUM(N21:N27)</f>
        <v>0</v>
      </c>
      <c r="O28" s="343">
        <f t="shared" ref="O28:R28" si="33">SUM(O21:O27)</f>
        <v>0</v>
      </c>
      <c r="P28" s="343">
        <f t="shared" si="33"/>
        <v>0</v>
      </c>
      <c r="Q28" s="154">
        <f t="shared" si="33"/>
        <v>0</v>
      </c>
      <c r="R28" s="154">
        <f t="shared" si="33"/>
        <v>0</v>
      </c>
      <c r="S28" s="235"/>
      <c r="T28" s="432"/>
      <c r="U28" s="442"/>
      <c r="V28" s="237"/>
      <c r="W28" s="222">
        <f t="shared" si="20"/>
        <v>0</v>
      </c>
      <c r="X28" s="222">
        <f t="shared" si="31"/>
        <v>0</v>
      </c>
      <c r="Y28" s="222">
        <f>IF(A20="F",IF(AND(I28="*",I27="*"),Q28,IF(I28="*",Q28-2+0.5,IF(I27="*",Q28+1.5,Q28))),0)</f>
        <v>0</v>
      </c>
    </row>
    <row r="29" spans="1:25" ht="18" customHeight="1" x14ac:dyDescent="0.25">
      <c r="A29" s="248"/>
      <c r="B29" s="278">
        <v>20</v>
      </c>
      <c r="C29" s="239" t="s">
        <v>12</v>
      </c>
      <c r="D29" s="201"/>
      <c r="E29" s="201"/>
      <c r="F29" s="201"/>
      <c r="G29" s="279"/>
      <c r="H29" s="201"/>
      <c r="I29" s="201"/>
      <c r="J29" s="280">
        <f t="shared" si="0"/>
        <v>0</v>
      </c>
      <c r="K29" s="280">
        <f>IF(J29&lt;6.01,J29,IF(J29&gt;9,J29-0.75,J29-0.5))</f>
        <v>0</v>
      </c>
      <c r="L29" s="281">
        <f t="shared" si="2"/>
        <v>0</v>
      </c>
      <c r="M29" s="150">
        <f t="shared" si="3"/>
        <v>0</v>
      </c>
      <c r="N29" s="345">
        <f t="shared" si="4"/>
        <v>0</v>
      </c>
      <c r="O29" s="345">
        <f>IF(N29&lt;6.01,N29,IF(N29&gt;9,N29-0.75,N29-0.5))</f>
        <v>0</v>
      </c>
      <c r="P29" s="345">
        <f t="shared" si="11"/>
        <v>0</v>
      </c>
      <c r="Q29" s="150">
        <f t="shared" si="8"/>
        <v>0</v>
      </c>
      <c r="R29" s="150">
        <f t="shared" si="9"/>
        <v>0</v>
      </c>
      <c r="S29" s="266"/>
      <c r="T29" s="434"/>
      <c r="U29" s="444"/>
      <c r="V29" s="260"/>
      <c r="W29" s="222">
        <f>IF(AND(A29="F",C30="So"),0,IF(AND(A30="F",C29="So"),0,IF(A29="F",IF(I29="*",1.5,0),IF(A30="F",IF(I29="*",0.5,0),IF(C29="So",IF(I29="*",1.5,0),IF(C30="So",IF(I29="*",0.5,0),IF(I29="*",2,0)))))))</f>
        <v>0</v>
      </c>
      <c r="X29" s="222">
        <f>IF(Y29&gt;0.01,0,IF(C29="So",IF(AND(I29="*",I19="*"),Q29,IF(I29="*",Q29-2+0.5,IF(I19="*",Q29+1.5,Q29))),0))</f>
        <v>0</v>
      </c>
      <c r="Y29" s="222">
        <f>IF(A29="F",IF(AND(I29="*",I27="*"),Q29,IF(I29="*",Q29-2+0.5,IF(I27="*",Q29+1.5,Q29))),0)</f>
        <v>0</v>
      </c>
    </row>
    <row r="30" spans="1:25" s="188" customFormat="1" ht="18" customHeight="1" x14ac:dyDescent="0.25">
      <c r="A30" s="294"/>
      <c r="B30" s="278">
        <v>21</v>
      </c>
      <c r="C30" s="239" t="s">
        <v>13</v>
      </c>
      <c r="D30" s="241"/>
      <c r="E30" s="241"/>
      <c r="F30" s="241"/>
      <c r="G30" s="242"/>
      <c r="H30" s="241"/>
      <c r="I30" s="241"/>
      <c r="J30" s="243">
        <f t="shared" si="0"/>
        <v>0</v>
      </c>
      <c r="K30" s="243">
        <f t="shared" ref="K30:K35" si="34">IF(J30&lt;6.01,J30,IF(J30&gt;9,J30-0.75,J30-0.5))</f>
        <v>0</v>
      </c>
      <c r="L30" s="244">
        <f t="shared" si="2"/>
        <v>0</v>
      </c>
      <c r="M30" s="150">
        <f t="shared" si="3"/>
        <v>0</v>
      </c>
      <c r="N30" s="345">
        <f t="shared" si="4"/>
        <v>0</v>
      </c>
      <c r="O30" s="345">
        <f t="shared" ref="O30:O35" si="35">IF(N30&lt;6.01,N30,IF(N30&gt;9,N30-0.75,N30-0.5))</f>
        <v>0</v>
      </c>
      <c r="P30" s="345">
        <f t="shared" si="11"/>
        <v>0</v>
      </c>
      <c r="Q30" s="150">
        <f t="shared" si="8"/>
        <v>0</v>
      </c>
      <c r="R30" s="150">
        <f t="shared" si="9"/>
        <v>0</v>
      </c>
      <c r="S30" s="266"/>
      <c r="T30" s="433"/>
      <c r="U30" s="443"/>
      <c r="V30" s="221"/>
      <c r="W30" s="222">
        <f>IF(AND(A30="F",C31="So"),0,IF(AND(A31="F",C30="So"),0,IF(A30="F",IF(I30="*",1.5,0),IF(A31="F",IF(I30="*",0.5,0),IF(C30="So",IF(I30="*",1.5,0),IF(C31="So",IF(I30="*",0.5,0),IF(I30="*",2,0)))))))</f>
        <v>0</v>
      </c>
      <c r="X30" s="222">
        <f t="shared" si="10"/>
        <v>0</v>
      </c>
      <c r="Y30" s="222">
        <f t="shared" ref="Y30:Y36" si="36">IF(A30="F",IF(AND(I30="*",I29="*"),Q30,IF(I30="*",Q30-2+0.5,IF(I29="*",Q30+1.5,Q30))),0)</f>
        <v>0</v>
      </c>
    </row>
    <row r="31" spans="1:25" ht="18" customHeight="1" x14ac:dyDescent="0.25">
      <c r="A31" s="283"/>
      <c r="B31" s="278">
        <v>22</v>
      </c>
      <c r="C31" s="239" t="s">
        <v>14</v>
      </c>
      <c r="D31" s="261"/>
      <c r="E31" s="261"/>
      <c r="F31" s="261"/>
      <c r="G31" s="262"/>
      <c r="H31" s="261"/>
      <c r="I31" s="261"/>
      <c r="J31" s="264">
        <f t="shared" si="0"/>
        <v>0</v>
      </c>
      <c r="K31" s="264">
        <f t="shared" si="34"/>
        <v>0</v>
      </c>
      <c r="L31" s="265">
        <f t="shared" si="2"/>
        <v>0</v>
      </c>
      <c r="M31" s="150">
        <f t="shared" si="3"/>
        <v>0</v>
      </c>
      <c r="N31" s="345">
        <f t="shared" si="4"/>
        <v>0</v>
      </c>
      <c r="O31" s="345">
        <f t="shared" si="35"/>
        <v>0</v>
      </c>
      <c r="P31" s="345">
        <f t="shared" si="11"/>
        <v>0</v>
      </c>
      <c r="Q31" s="150">
        <f t="shared" si="8"/>
        <v>0</v>
      </c>
      <c r="R31" s="150">
        <f t="shared" si="9"/>
        <v>0</v>
      </c>
      <c r="S31" s="266"/>
      <c r="T31" s="433"/>
      <c r="U31" s="443"/>
      <c r="V31" s="221"/>
      <c r="W31" s="222">
        <f>IF(AND(A31="F",C32="So"),0,IF(AND(A32="F",C31="So"),0,IF(A31="F",IF(I31="*",1.5,0),IF(A32="F",IF(I31="*",0.5,0),IF(C31="So",IF(I31="*",1.5,0),IF(C32="So",IF(I31="*",0.5,0),IF(I31="*",2,0)))))))</f>
        <v>0</v>
      </c>
      <c r="X31" s="222">
        <f t="shared" si="10"/>
        <v>0</v>
      </c>
      <c r="Y31" s="222">
        <f t="shared" si="36"/>
        <v>0</v>
      </c>
    </row>
    <row r="32" spans="1:25" ht="18" customHeight="1" x14ac:dyDescent="0.25">
      <c r="A32" s="174"/>
      <c r="B32" s="278">
        <v>23</v>
      </c>
      <c r="C32" s="239" t="s">
        <v>15</v>
      </c>
      <c r="D32" s="261"/>
      <c r="E32" s="261"/>
      <c r="F32" s="261"/>
      <c r="G32" s="262"/>
      <c r="H32" s="261"/>
      <c r="I32" s="261"/>
      <c r="J32" s="264">
        <f t="shared" si="0"/>
        <v>0</v>
      </c>
      <c r="K32" s="264">
        <f t="shared" si="34"/>
        <v>0</v>
      </c>
      <c r="L32" s="265">
        <f t="shared" si="2"/>
        <v>0</v>
      </c>
      <c r="M32" s="150">
        <f t="shared" si="3"/>
        <v>0</v>
      </c>
      <c r="N32" s="345">
        <f t="shared" si="4"/>
        <v>0</v>
      </c>
      <c r="O32" s="345">
        <f t="shared" si="35"/>
        <v>0</v>
      </c>
      <c r="P32" s="345">
        <f t="shared" si="11"/>
        <v>0</v>
      </c>
      <c r="Q32" s="150">
        <f t="shared" si="8"/>
        <v>0</v>
      </c>
      <c r="R32" s="150">
        <f t="shared" si="9"/>
        <v>0</v>
      </c>
      <c r="S32" s="266"/>
      <c r="T32" s="435"/>
      <c r="U32" s="445"/>
      <c r="V32" s="283"/>
      <c r="W32" s="222">
        <f t="shared" si="20"/>
        <v>0</v>
      </c>
      <c r="X32" s="222">
        <f t="shared" si="10"/>
        <v>0</v>
      </c>
      <c r="Y32" s="222">
        <f t="shared" si="36"/>
        <v>0</v>
      </c>
    </row>
    <row r="33" spans="1:25" ht="18" customHeight="1" x14ac:dyDescent="0.25">
      <c r="A33" s="174"/>
      <c r="B33" s="278">
        <v>24</v>
      </c>
      <c r="C33" s="239" t="s">
        <v>16</v>
      </c>
      <c r="D33" s="263"/>
      <c r="E33" s="263"/>
      <c r="F33" s="261"/>
      <c r="G33" s="262"/>
      <c r="H33" s="263"/>
      <c r="I33" s="241"/>
      <c r="J33" s="243">
        <f t="shared" si="0"/>
        <v>0</v>
      </c>
      <c r="K33" s="243">
        <f t="shared" si="34"/>
        <v>0</v>
      </c>
      <c r="L33" s="244">
        <f t="shared" si="2"/>
        <v>0</v>
      </c>
      <c r="M33" s="150">
        <f t="shared" si="3"/>
        <v>0</v>
      </c>
      <c r="N33" s="345">
        <f t="shared" si="4"/>
        <v>0</v>
      </c>
      <c r="O33" s="345">
        <f t="shared" si="35"/>
        <v>0</v>
      </c>
      <c r="P33" s="345">
        <f t="shared" si="11"/>
        <v>0</v>
      </c>
      <c r="Q33" s="150">
        <f t="shared" si="8"/>
        <v>0</v>
      </c>
      <c r="R33" s="150">
        <f t="shared" si="9"/>
        <v>0</v>
      </c>
      <c r="S33" s="266"/>
      <c r="T33" s="433"/>
      <c r="U33" s="443"/>
      <c r="V33" s="221"/>
      <c r="W33" s="222">
        <f t="shared" si="20"/>
        <v>0</v>
      </c>
      <c r="X33" s="222">
        <f t="shared" si="10"/>
        <v>0</v>
      </c>
      <c r="Y33" s="222">
        <f t="shared" si="36"/>
        <v>0</v>
      </c>
    </row>
    <row r="34" spans="1:25" ht="18" customHeight="1" x14ac:dyDescent="0.25">
      <c r="A34" s="174"/>
      <c r="B34" s="284">
        <v>25</v>
      </c>
      <c r="C34" s="214" t="s">
        <v>17</v>
      </c>
      <c r="D34" s="268"/>
      <c r="E34" s="285"/>
      <c r="F34" s="285"/>
      <c r="G34" s="286"/>
      <c r="H34" s="285"/>
      <c r="I34" s="285"/>
      <c r="J34" s="287">
        <f t="shared" si="0"/>
        <v>0</v>
      </c>
      <c r="K34" s="287">
        <f t="shared" si="34"/>
        <v>0</v>
      </c>
      <c r="L34" s="288">
        <f t="shared" si="2"/>
        <v>0</v>
      </c>
      <c r="M34" s="151">
        <f t="shared" si="3"/>
        <v>0</v>
      </c>
      <c r="N34" s="346">
        <f t="shared" si="4"/>
        <v>0</v>
      </c>
      <c r="O34" s="346">
        <f t="shared" si="35"/>
        <v>0</v>
      </c>
      <c r="P34" s="346">
        <f t="shared" si="11"/>
        <v>0</v>
      </c>
      <c r="Q34" s="151">
        <f t="shared" si="8"/>
        <v>0</v>
      </c>
      <c r="R34" s="151">
        <f t="shared" si="9"/>
        <v>0</v>
      </c>
      <c r="S34" s="250"/>
      <c r="T34" s="430"/>
      <c r="U34" s="440"/>
      <c r="V34" s="221"/>
      <c r="W34" s="222">
        <f t="shared" si="20"/>
        <v>0</v>
      </c>
      <c r="X34" s="222">
        <f t="shared" si="10"/>
        <v>0</v>
      </c>
      <c r="Y34" s="222">
        <f t="shared" si="36"/>
        <v>0</v>
      </c>
    </row>
    <row r="35" spans="1:25" ht="18" customHeight="1" x14ac:dyDescent="0.25">
      <c r="A35" s="174"/>
      <c r="B35" s="289">
        <v>26</v>
      </c>
      <c r="C35" s="224" t="s">
        <v>10</v>
      </c>
      <c r="D35" s="272"/>
      <c r="E35" s="290"/>
      <c r="F35" s="290"/>
      <c r="G35" s="291"/>
      <c r="H35" s="290"/>
      <c r="I35" s="290"/>
      <c r="J35" s="292">
        <f t="shared" si="0"/>
        <v>0</v>
      </c>
      <c r="K35" s="292">
        <f t="shared" si="34"/>
        <v>0</v>
      </c>
      <c r="L35" s="293">
        <f t="shared" si="2"/>
        <v>0</v>
      </c>
      <c r="M35" s="144">
        <f t="shared" si="3"/>
        <v>0</v>
      </c>
      <c r="N35" s="347">
        <f t="shared" si="4"/>
        <v>0</v>
      </c>
      <c r="O35" s="347">
        <f t="shared" si="35"/>
        <v>0</v>
      </c>
      <c r="P35" s="347">
        <f t="shared" si="11"/>
        <v>0</v>
      </c>
      <c r="Q35" s="144">
        <f t="shared" si="8"/>
        <v>0</v>
      </c>
      <c r="R35" s="144">
        <f t="shared" si="9"/>
        <v>0</v>
      </c>
      <c r="S35" s="252"/>
      <c r="T35" s="431"/>
      <c r="U35" s="441"/>
      <c r="V35" s="221"/>
      <c r="W35" s="222">
        <f>IF(AND(A35="F",C37="So"),0,IF(AND(A37="F",C35="So"),0,IF(A35="F",IF(I35="*",1.5,0),IF(A37="F",IF(I35="*",0.5,0),IF(C35="So",IF(I35="*",1.5,0),IF(C37="So",IF(I35="*",0.5,0),IF(I35="*",2,0)))))))</f>
        <v>0</v>
      </c>
      <c r="X35" s="222">
        <f t="shared" si="10"/>
        <v>0</v>
      </c>
      <c r="Y35" s="222">
        <f t="shared" si="36"/>
        <v>0</v>
      </c>
    </row>
    <row r="36" spans="1:25" ht="18" customHeight="1" x14ac:dyDescent="0.25">
      <c r="A36" s="174"/>
      <c r="B36" s="277"/>
      <c r="C36" s="497" t="s">
        <v>11</v>
      </c>
      <c r="D36" s="498"/>
      <c r="E36" s="498"/>
      <c r="F36" s="498"/>
      <c r="G36" s="498"/>
      <c r="H36" s="499"/>
      <c r="I36" s="232"/>
      <c r="J36" s="233"/>
      <c r="K36" s="233"/>
      <c r="L36" s="234"/>
      <c r="M36" s="154">
        <f>SUM(M29:M35)</f>
        <v>0</v>
      </c>
      <c r="N36" s="343">
        <f t="shared" ref="N36:R36" si="37">SUM(N29:N35)</f>
        <v>0</v>
      </c>
      <c r="O36" s="343">
        <f t="shared" si="37"/>
        <v>0</v>
      </c>
      <c r="P36" s="343">
        <f t="shared" si="37"/>
        <v>0</v>
      </c>
      <c r="Q36" s="154">
        <f t="shared" si="37"/>
        <v>0</v>
      </c>
      <c r="R36" s="154">
        <f t="shared" si="37"/>
        <v>0</v>
      </c>
      <c r="S36" s="235"/>
      <c r="T36" s="432"/>
      <c r="U36" s="442"/>
      <c r="V36" s="237"/>
      <c r="W36" s="222">
        <f t="shared" si="20"/>
        <v>0</v>
      </c>
      <c r="X36" s="222">
        <f>IF(Y36&gt;0.01,0,IF(C36="So",IF(AND(I36="*",I35="*"),Q36,IF(I36="*",Q36-2+0.5,IF(I35="*",Q36+1.5,Q36))),0))</f>
        <v>0</v>
      </c>
      <c r="Y36" s="222">
        <f t="shared" si="36"/>
        <v>0</v>
      </c>
    </row>
    <row r="37" spans="1:25" ht="18" customHeight="1" x14ac:dyDescent="0.25">
      <c r="A37" s="174"/>
      <c r="B37" s="278">
        <v>27</v>
      </c>
      <c r="C37" s="239" t="s">
        <v>12</v>
      </c>
      <c r="D37" s="201"/>
      <c r="E37" s="201"/>
      <c r="F37" s="201"/>
      <c r="G37" s="279"/>
      <c r="H37" s="201"/>
      <c r="I37" s="201"/>
      <c r="J37" s="280">
        <f t="shared" si="0"/>
        <v>0</v>
      </c>
      <c r="K37" s="280">
        <f>IF(J37&lt;6.01,J37,IF(J37&gt;9,J37-0.75,J37-0.5))</f>
        <v>0</v>
      </c>
      <c r="L37" s="281">
        <f t="shared" si="2"/>
        <v>0</v>
      </c>
      <c r="M37" s="150">
        <f t="shared" si="3"/>
        <v>0</v>
      </c>
      <c r="N37" s="345">
        <f t="shared" si="4"/>
        <v>0</v>
      </c>
      <c r="O37" s="345">
        <f>IF(N37&lt;6.01,N37,IF(N37&gt;9,N37-0.75,N37-0.5))</f>
        <v>0</v>
      </c>
      <c r="P37" s="345">
        <f t="shared" si="11"/>
        <v>0</v>
      </c>
      <c r="Q37" s="150">
        <f t="shared" si="8"/>
        <v>0</v>
      </c>
      <c r="R37" s="150">
        <f t="shared" si="9"/>
        <v>0</v>
      </c>
      <c r="S37" s="266"/>
      <c r="T37" s="434"/>
      <c r="U37" s="444"/>
      <c r="V37" s="260"/>
      <c r="W37" s="222">
        <f>IF(AND(A37="F",C38="So"),0,IF(AND(A38="F",C37="So"),0,IF(A37="F",IF(I37="*",1.5,0),IF(A38="F",IF(I37="*",0.5,0),IF(C37="So",IF(I37="*",1.5,0),IF(C38="So",IF(I37="*",0.5,0),IF(I37="*",2,0)))))))</f>
        <v>0</v>
      </c>
      <c r="X37" s="222">
        <f>IF(Y37&gt;0.01,0,IF(C37="So",IF(AND(I37="*",I35="*"),Q37,IF(I37="*",Q37-2+0.5,IF(I35="*",Q37+1.5,Q37))),0))</f>
        <v>0</v>
      </c>
      <c r="Y37" s="222">
        <f>IF(A37="F",IF(AND(I37="*",I35="*"),Q37,IF(I37="*",Q37-2+0.5,IF(I35="*",Q37+1.5,Q37))),0)</f>
        <v>0</v>
      </c>
    </row>
    <row r="38" spans="1:25" ht="18" customHeight="1" x14ac:dyDescent="0.25">
      <c r="A38" s="174"/>
      <c r="B38" s="278">
        <v>28</v>
      </c>
      <c r="C38" s="239" t="s">
        <v>13</v>
      </c>
      <c r="D38" s="201"/>
      <c r="E38" s="201"/>
      <c r="F38" s="201"/>
      <c r="G38" s="279"/>
      <c r="H38" s="201"/>
      <c r="I38" s="201"/>
      <c r="J38" s="280">
        <f t="shared" si="0"/>
        <v>0</v>
      </c>
      <c r="K38" s="280">
        <f t="shared" ref="K38:K39" si="38">IF(J38&lt;6.01,J38,IF(J38&gt;9,J38-0.75,J38-0.5))</f>
        <v>0</v>
      </c>
      <c r="L38" s="281">
        <f t="shared" si="2"/>
        <v>0</v>
      </c>
      <c r="M38" s="150">
        <f t="shared" si="3"/>
        <v>0</v>
      </c>
      <c r="N38" s="345">
        <f t="shared" si="4"/>
        <v>0</v>
      </c>
      <c r="O38" s="345">
        <f t="shared" ref="O38:O40" si="39">IF(N38&lt;6.01,N38,IF(N38&gt;9,N38-0.75,N38-0.5))</f>
        <v>0</v>
      </c>
      <c r="P38" s="345">
        <f t="shared" si="11"/>
        <v>0</v>
      </c>
      <c r="Q38" s="150">
        <f t="shared" si="8"/>
        <v>0</v>
      </c>
      <c r="R38" s="150">
        <f t="shared" si="9"/>
        <v>0</v>
      </c>
      <c r="S38" s="266"/>
      <c r="T38" s="434"/>
      <c r="U38" s="444"/>
      <c r="V38" s="260"/>
      <c r="W38" s="222">
        <f>IF(AND(A38="F",C39="So"),0,IF(AND(A39="F",C38="So"),0,IF(A38="F",IF(I38="*",1.5,0),IF(A39="F",IF(I38="*",0.5,0),IF(C38="So",IF(I38="*",1.5,0),IF(C39="So",IF(I38="*",0.5,0),IF(I38="*",2,0)))))))</f>
        <v>0</v>
      </c>
      <c r="X38" s="222">
        <f>IF(Y38&gt;0.01,0,IF(C38="So",IF(AND(I38="*",I37="*"),Q38,IF(I38="*",Q38-2+0.5,IF(I37="*",Q38+1.5,Q38))),0))</f>
        <v>0</v>
      </c>
      <c r="Y38" s="222">
        <f>IF(A38="F",IF(AND(I38="*",I37="*"),Q38,IF(I38="*",Q38-2+0.5,IF(I37="*",Q38+1.5,Q38))),0)</f>
        <v>0</v>
      </c>
    </row>
    <row r="39" spans="1:25" ht="18" customHeight="1" x14ac:dyDescent="0.25">
      <c r="A39" s="174"/>
      <c r="B39" s="278">
        <v>29</v>
      </c>
      <c r="C39" s="239" t="s">
        <v>14</v>
      </c>
      <c r="D39" s="201"/>
      <c r="E39" s="201"/>
      <c r="F39" s="201"/>
      <c r="G39" s="279"/>
      <c r="H39" s="201"/>
      <c r="I39" s="201"/>
      <c r="J39" s="280">
        <f t="shared" si="0"/>
        <v>0</v>
      </c>
      <c r="K39" s="280">
        <f t="shared" si="38"/>
        <v>0</v>
      </c>
      <c r="L39" s="281">
        <f t="shared" si="2"/>
        <v>0</v>
      </c>
      <c r="M39" s="150">
        <f t="shared" si="3"/>
        <v>0</v>
      </c>
      <c r="N39" s="345">
        <f t="shared" si="4"/>
        <v>0</v>
      </c>
      <c r="O39" s="345">
        <f t="shared" si="39"/>
        <v>0</v>
      </c>
      <c r="P39" s="345">
        <f t="shared" si="11"/>
        <v>0</v>
      </c>
      <c r="Q39" s="150">
        <f t="shared" si="8"/>
        <v>0</v>
      </c>
      <c r="R39" s="150">
        <f t="shared" si="9"/>
        <v>0</v>
      </c>
      <c r="S39" s="266"/>
      <c r="T39" s="434"/>
      <c r="U39" s="444"/>
      <c r="V39" s="260"/>
      <c r="W39" s="222">
        <f t="shared" ref="W39:W40" si="40">IF(AND(A39="F",C40="So"),0,IF(AND(A40="F",C39="So"),0,IF(A39="F",IF(I39="*",1.5,0),IF(A40="F",IF(I39="*",0.5,0),IF(C39="So",IF(I39="*",1.5,0),IF(C40="So",IF(I39="*",0.5,0),IF(I39="*",2,0)))))))</f>
        <v>0</v>
      </c>
      <c r="X39" s="222">
        <f t="shared" ref="X39:X40" si="41">IF(Y39&gt;0.01,0,IF(C39="So",IF(AND(I39="*",I38="*"),Q39,IF(I39="*",Q39-2+0.5,IF(I38="*",Q39+1.5,Q39))),0))</f>
        <v>0</v>
      </c>
      <c r="Y39" s="222">
        <f>IF(A39="F",IF(AND(I39="*",I38="*"),Q39,IF(I39="*",Q39-2+0.5,IF(I38="*",Q39+1.5,Q39))),0)</f>
        <v>0</v>
      </c>
    </row>
    <row r="40" spans="1:25" ht="18" customHeight="1" thickBot="1" x14ac:dyDescent="0.3">
      <c r="A40" s="174"/>
      <c r="B40" s="238">
        <v>30</v>
      </c>
      <c r="C40" s="239" t="s">
        <v>15</v>
      </c>
      <c r="D40" s="261"/>
      <c r="E40" s="261"/>
      <c r="F40" s="261"/>
      <c r="G40" s="262"/>
      <c r="H40" s="261"/>
      <c r="I40" s="261"/>
      <c r="J40" s="264">
        <f t="shared" si="0"/>
        <v>0</v>
      </c>
      <c r="K40" s="264">
        <f>IF(J40&lt;6.01,J40,IF(J40&gt;9,J40-0.75,J40-0.5))</f>
        <v>0</v>
      </c>
      <c r="L40" s="265">
        <f t="shared" si="2"/>
        <v>0</v>
      </c>
      <c r="M40" s="150">
        <f t="shared" si="3"/>
        <v>0</v>
      </c>
      <c r="N40" s="345">
        <f t="shared" si="4"/>
        <v>0</v>
      </c>
      <c r="O40" s="345">
        <f t="shared" si="39"/>
        <v>0</v>
      </c>
      <c r="P40" s="345">
        <f t="shared" si="11"/>
        <v>0</v>
      </c>
      <c r="Q40" s="150">
        <f t="shared" si="8"/>
        <v>0</v>
      </c>
      <c r="R40" s="150">
        <f t="shared" si="9"/>
        <v>0</v>
      </c>
      <c r="S40" s="266"/>
      <c r="T40" s="433"/>
      <c r="U40" s="443"/>
      <c r="V40" s="221"/>
      <c r="W40" s="222">
        <f t="shared" si="40"/>
        <v>0</v>
      </c>
      <c r="X40" s="222">
        <f t="shared" si="41"/>
        <v>0</v>
      </c>
      <c r="Y40" s="222">
        <f>IF(A40="F",IF(AND(I40="*",I39="*"),Q40,IF(I40="*",Q40-2+0.5,IF(I39="*",Q40+1.5,Q40))),0)</f>
        <v>0</v>
      </c>
    </row>
    <row r="41" spans="1:25" ht="18" customHeight="1" thickBot="1" x14ac:dyDescent="0.3">
      <c r="B41" s="231"/>
      <c r="C41" s="497" t="s">
        <v>11</v>
      </c>
      <c r="D41" s="498"/>
      <c r="E41" s="498"/>
      <c r="F41" s="498"/>
      <c r="G41" s="498"/>
      <c r="H41" s="499"/>
      <c r="I41" s="232"/>
      <c r="J41" s="233"/>
      <c r="K41" s="233"/>
      <c r="L41" s="234"/>
      <c r="M41" s="154">
        <f t="shared" ref="M41:R41" si="42">SUM(M37:M40)</f>
        <v>0</v>
      </c>
      <c r="N41" s="343">
        <f t="shared" si="42"/>
        <v>0</v>
      </c>
      <c r="O41" s="343">
        <f t="shared" si="42"/>
        <v>0</v>
      </c>
      <c r="P41" s="343">
        <f t="shared" si="42"/>
        <v>0</v>
      </c>
      <c r="Q41" s="154">
        <f t="shared" si="42"/>
        <v>0</v>
      </c>
      <c r="R41" s="154">
        <f t="shared" si="42"/>
        <v>0</v>
      </c>
      <c r="S41" s="302"/>
      <c r="T41" s="437"/>
      <c r="U41" s="446">
        <f>SUM(U7:U40)</f>
        <v>0</v>
      </c>
      <c r="V41" s="303"/>
      <c r="W41" s="337">
        <f>SUM(W7:W40)</f>
        <v>0</v>
      </c>
      <c r="X41" s="337">
        <f>SUM(X7:X40)</f>
        <v>0</v>
      </c>
      <c r="Y41" s="337">
        <f>SUM(Y7:Y40)</f>
        <v>0</v>
      </c>
    </row>
    <row r="42" spans="1:25" ht="18" customHeight="1" x14ac:dyDescent="0.25">
      <c r="B42" s="304"/>
      <c r="C42" s="283"/>
      <c r="D42" s="305"/>
      <c r="E42" s="305"/>
      <c r="F42" s="305"/>
      <c r="G42" s="306"/>
      <c r="H42" s="307"/>
      <c r="I42" s="307"/>
      <c r="J42" s="308"/>
      <c r="K42" s="308"/>
      <c r="L42" s="309"/>
      <c r="M42" s="310"/>
      <c r="N42" s="308"/>
      <c r="O42" s="308"/>
      <c r="P42" s="309"/>
      <c r="Q42" s="311"/>
      <c r="R42" s="310"/>
      <c r="S42" s="312"/>
      <c r="T42" s="182"/>
      <c r="U42" s="182"/>
      <c r="V42" s="182"/>
    </row>
    <row r="43" spans="1:25" ht="18" customHeight="1" x14ac:dyDescent="0.25">
      <c r="B43" s="482" t="s">
        <v>18</v>
      </c>
      <c r="C43" s="483"/>
      <c r="D43" s="483"/>
      <c r="E43" s="483"/>
      <c r="F43" s="483"/>
      <c r="G43" s="483"/>
      <c r="H43" s="484"/>
      <c r="I43" s="313"/>
      <c r="J43" s="314"/>
      <c r="K43" s="314"/>
      <c r="L43" s="315"/>
      <c r="M43" s="316">
        <f>ROUND((Q2/5*G1)*4,0)/4</f>
        <v>160</v>
      </c>
      <c r="N43" s="178"/>
      <c r="O43" s="178"/>
      <c r="P43" s="179"/>
      <c r="Q43" s="164" t="s">
        <v>65</v>
      </c>
      <c r="R43" s="180"/>
      <c r="S43" s="317" t="s">
        <v>57</v>
      </c>
      <c r="T43" s="318"/>
      <c r="U43" s="428"/>
      <c r="V43" s="319"/>
    </row>
    <row r="44" spans="1:25" ht="18" customHeight="1" x14ac:dyDescent="0.25">
      <c r="B44" s="482" t="s">
        <v>19</v>
      </c>
      <c r="C44" s="483"/>
      <c r="D44" s="483"/>
      <c r="E44" s="483"/>
      <c r="F44" s="483"/>
      <c r="G44" s="483"/>
      <c r="H44" s="484"/>
      <c r="I44" s="313"/>
      <c r="J44" s="314"/>
      <c r="K44" s="314"/>
      <c r="L44" s="315"/>
      <c r="M44" s="316">
        <f>SUM(Q41,Q36,Q28,Q20,Q12)</f>
        <v>0</v>
      </c>
      <c r="N44" s="178"/>
      <c r="O44" s="178"/>
      <c r="P44" s="179"/>
      <c r="Q44" s="164" t="s">
        <v>65</v>
      </c>
      <c r="R44" s="180"/>
      <c r="S44" s="317" t="s">
        <v>58</v>
      </c>
      <c r="T44" s="318">
        <v>26</v>
      </c>
      <c r="U44" s="428"/>
      <c r="V44" s="319"/>
    </row>
    <row r="45" spans="1:25" ht="18" customHeight="1" x14ac:dyDescent="0.25">
      <c r="B45" s="471" t="s">
        <v>20</v>
      </c>
      <c r="C45" s="472"/>
      <c r="D45" s="472"/>
      <c r="E45" s="472"/>
      <c r="F45" s="472"/>
      <c r="G45" s="472"/>
      <c r="H45" s="473"/>
      <c r="I45" s="320"/>
      <c r="J45" s="321"/>
      <c r="K45" s="321"/>
      <c r="L45" s="322"/>
      <c r="M45" s="316"/>
      <c r="N45" s="178"/>
      <c r="O45" s="178"/>
      <c r="P45" s="179"/>
      <c r="Q45" s="180"/>
      <c r="R45" s="180"/>
      <c r="S45" s="317" t="s">
        <v>22</v>
      </c>
      <c r="T45" s="318">
        <v>0</v>
      </c>
      <c r="U45" s="428"/>
      <c r="V45" s="319"/>
    </row>
    <row r="46" spans="1:25" ht="18" customHeight="1" x14ac:dyDescent="0.25">
      <c r="B46" s="471" t="s">
        <v>21</v>
      </c>
      <c r="C46" s="472"/>
      <c r="D46" s="472"/>
      <c r="E46" s="472"/>
      <c r="F46" s="472"/>
      <c r="G46" s="472"/>
      <c r="H46" s="473"/>
      <c r="I46" s="320"/>
      <c r="J46" s="321"/>
      <c r="K46" s="321"/>
      <c r="L46" s="322"/>
      <c r="M46" s="316">
        <f>M44-M43</f>
        <v>-160</v>
      </c>
      <c r="N46" s="178"/>
      <c r="O46" s="178"/>
      <c r="P46" s="179"/>
      <c r="Q46" s="180"/>
      <c r="R46" s="180"/>
      <c r="S46" s="317" t="s">
        <v>24</v>
      </c>
      <c r="T46" s="318">
        <v>0</v>
      </c>
      <c r="U46" s="428"/>
      <c r="V46" s="319"/>
    </row>
    <row r="47" spans="1:25" ht="18" customHeight="1" x14ac:dyDescent="0.25">
      <c r="B47" s="471" t="s">
        <v>23</v>
      </c>
      <c r="C47" s="472"/>
      <c r="D47" s="472"/>
      <c r="E47" s="472"/>
      <c r="F47" s="472"/>
      <c r="G47" s="472"/>
      <c r="H47" s="473"/>
      <c r="I47" s="320"/>
      <c r="J47" s="321"/>
      <c r="K47" s="321"/>
      <c r="L47" s="322"/>
      <c r="M47" s="316">
        <f>M45+M46</f>
        <v>-160</v>
      </c>
      <c r="N47" s="178"/>
      <c r="O47" s="178"/>
      <c r="P47" s="179"/>
      <c r="Q47" s="180"/>
      <c r="R47" s="180"/>
      <c r="S47" s="317" t="s">
        <v>25</v>
      </c>
      <c r="T47" s="239">
        <f>T44+T43-T46</f>
        <v>26</v>
      </c>
      <c r="U47" s="390"/>
      <c r="V47" s="174"/>
    </row>
    <row r="48" spans="1:25" ht="18" customHeight="1" x14ac:dyDescent="0.25">
      <c r="B48" s="323"/>
      <c r="C48" s="174"/>
      <c r="D48" s="181"/>
      <c r="E48" s="181"/>
      <c r="F48" s="181"/>
      <c r="G48" s="191"/>
      <c r="H48" s="174"/>
      <c r="I48" s="174"/>
      <c r="J48" s="178"/>
      <c r="K48" s="178"/>
      <c r="L48" s="179"/>
      <c r="M48" s="180"/>
      <c r="N48" s="178"/>
      <c r="O48" s="178"/>
      <c r="P48" s="179"/>
      <c r="Q48" s="180"/>
      <c r="R48" s="180"/>
      <c r="S48" s="182"/>
      <c r="T48" s="174"/>
      <c r="U48" s="174"/>
      <c r="V48" s="174"/>
    </row>
    <row r="49" spans="2:22" ht="18" customHeight="1" x14ac:dyDescent="0.25">
      <c r="B49" s="464" t="s">
        <v>91</v>
      </c>
      <c r="C49" s="464"/>
      <c r="D49" s="464"/>
      <c r="E49" s="464"/>
      <c r="F49" s="464"/>
      <c r="G49" s="464"/>
      <c r="H49" s="464"/>
      <c r="I49" s="406"/>
      <c r="J49" s="407"/>
      <c r="K49" s="407"/>
      <c r="L49" s="408"/>
      <c r="M49" s="409">
        <f>U41</f>
        <v>0</v>
      </c>
      <c r="N49" s="324"/>
      <c r="O49" s="324"/>
      <c r="P49" s="325"/>
      <c r="Q49" s="327"/>
      <c r="R49" s="326"/>
      <c r="S49" s="511"/>
      <c r="T49" s="511"/>
      <c r="U49" s="328"/>
      <c r="V49" s="319"/>
    </row>
    <row r="50" spans="2:22" ht="18" customHeight="1" x14ac:dyDescent="0.25">
      <c r="B50" s="182"/>
      <c r="C50" s="182"/>
      <c r="D50" s="182"/>
      <c r="E50" s="182"/>
      <c r="F50" s="182"/>
      <c r="G50" s="329"/>
      <c r="H50" s="182"/>
      <c r="I50" s="182"/>
      <c r="J50" s="330"/>
      <c r="K50" s="330"/>
      <c r="L50" s="331"/>
      <c r="M50" s="193"/>
      <c r="N50" s="330"/>
      <c r="O50" s="330"/>
      <c r="P50" s="331"/>
      <c r="Q50" s="193"/>
      <c r="R50" s="193"/>
      <c r="S50" s="182" t="s">
        <v>60</v>
      </c>
      <c r="T50" s="182"/>
      <c r="U50" s="182"/>
      <c r="V50" s="182"/>
    </row>
    <row r="51" spans="2:22" ht="18" customHeight="1" x14ac:dyDescent="0.25">
      <c r="S51" s="336"/>
    </row>
  </sheetData>
  <sheetProtection algorithmName="SHA-512" hashValue="7zWoUiXcY6fZ/DI2YhuLjXtkl5KW0ZyhnUnNqkZNqbZ2+tS0s9VjTKPVj958IwdQu+x+qE8ygyc22IEGST0JsA==" saltValue="0bzW7fS6wCb6DKqBEo6/yQ==" spinCount="100000" sheet="1" objects="1" scenarios="1"/>
  <protectedRanges>
    <protectedRange sqref="U7:U40" name="Bereich4"/>
    <protectedRange algorithmName="SHA-512" hashValue="X3Xm64b4be5pug3O4vjckIHj3Kar+w0vrr3OjtxVTvTRQHcX5Jmdi0iAnUvD+WMN4y3t/RKQHVIgQDesSiL2ug==" saltValue="xbxa0NqRbsLr5n+cYaI1jA==" spinCount="100000" sqref="M45" name="Bereich2_1"/>
    <protectedRange algorithmName="SHA-512" hashValue="txP625vL2mv2jQ5+INdA6L1oceV3Ds+BfXH6qSsjWdrjtzYFhmINnsKLd6sIRj84+Onqz5LZSs6PGZZ+dQemPQ==" saltValue="a8gsHyEzEsMWf7xxi35D6A==" spinCount="100000" sqref="D10:I11 C7:I9 C12:I41" name="Bereich1_2_1"/>
    <protectedRange algorithmName="SHA-512" hashValue="X3Xm64b4be5pug3O4vjckIHj3Kar+w0vrr3OjtxVTvTRQHcX5Jmdi0iAnUvD+WMN4y3t/RKQHVIgQDesSiL2ug==" saltValue="xbxa0NqRbsLr5n+cYaI1jA==" spinCount="100000" sqref="E2:V3 T43:V46 S7:S41" name="Bereich2_2_1"/>
  </protectedRanges>
  <mergeCells count="29">
    <mergeCell ref="B46:H46"/>
    <mergeCell ref="B47:H47"/>
    <mergeCell ref="S49:T49"/>
    <mergeCell ref="C28:H28"/>
    <mergeCell ref="C36:H36"/>
    <mergeCell ref="C41:H41"/>
    <mergeCell ref="B43:H43"/>
    <mergeCell ref="B44:H44"/>
    <mergeCell ref="B45:H45"/>
    <mergeCell ref="B49:H49"/>
    <mergeCell ref="R5:R6"/>
    <mergeCell ref="S5:S6"/>
    <mergeCell ref="W5:Y5"/>
    <mergeCell ref="C12:H12"/>
    <mergeCell ref="C20:H20"/>
    <mergeCell ref="Q5:Q6"/>
    <mergeCell ref="B5:B6"/>
    <mergeCell ref="C5:C6"/>
    <mergeCell ref="D5:E5"/>
    <mergeCell ref="G5:H5"/>
    <mergeCell ref="M5:M6"/>
    <mergeCell ref="B2:D2"/>
    <mergeCell ref="E2:G2"/>
    <mergeCell ref="I2:M2"/>
    <mergeCell ref="N2:P2"/>
    <mergeCell ref="B3:D3"/>
    <mergeCell ref="E3:G3"/>
    <mergeCell ref="I3:M3"/>
    <mergeCell ref="N3:P3"/>
  </mergeCells>
  <phoneticPr fontId="14" type="noConversion"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E961F-A5F7-4230-BAB6-4076BF329291}">
  <dimension ref="A1:Z52"/>
  <sheetViews>
    <sheetView workbookViewId="0">
      <selection activeCell="Y8" sqref="Y8"/>
    </sheetView>
  </sheetViews>
  <sheetFormatPr baseColWidth="10" defaultColWidth="11.42578125" defaultRowHeight="18" customHeight="1" x14ac:dyDescent="0.25"/>
  <cols>
    <col min="1" max="1" width="3.140625" customWidth="1"/>
    <col min="2" max="2" width="3.7109375" bestFit="1" customWidth="1"/>
    <col min="3" max="3" width="4.28515625" customWidth="1"/>
    <col min="4" max="4" width="7.42578125" customWidth="1"/>
    <col min="5" max="5" width="8.5703125" customWidth="1"/>
    <col min="6" max="6" width="5.5703125" bestFit="1" customWidth="1"/>
    <col min="7" max="7" width="7" style="332" customWidth="1"/>
    <col min="8" max="8" width="7.42578125" customWidth="1"/>
    <col min="9" max="9" width="5.5703125" bestFit="1" customWidth="1"/>
    <col min="10" max="10" width="7.85546875" style="333" hidden="1" customWidth="1"/>
    <col min="11" max="11" width="5.28515625" style="333" hidden="1" customWidth="1"/>
    <col min="12" max="12" width="5.28515625" style="334" hidden="1" customWidth="1"/>
    <col min="13" max="13" width="8" style="335" customWidth="1"/>
    <col min="14" max="15" width="5.42578125" style="333" hidden="1" customWidth="1"/>
    <col min="16" max="16" width="6.42578125" style="334" hidden="1" customWidth="1"/>
    <col min="17" max="17" width="8.42578125" style="335" bestFit="1" customWidth="1"/>
    <col min="18" max="18" width="6.42578125" style="335" bestFit="1" customWidth="1"/>
    <col min="19" max="19" width="29.140625" customWidth="1"/>
    <col min="20" max="20" width="10.42578125" bestFit="1" customWidth="1"/>
    <col min="21" max="21" width="6.140625" customWidth="1"/>
    <col min="22" max="22" width="2.140625" customWidth="1"/>
    <col min="23" max="25" width="5.7109375" customWidth="1"/>
  </cols>
  <sheetData>
    <row r="1" spans="1:25" ht="18" customHeight="1" x14ac:dyDescent="0.3">
      <c r="A1" s="172" t="s">
        <v>80</v>
      </c>
      <c r="B1" s="173"/>
      <c r="C1" s="174"/>
      <c r="D1" s="175"/>
      <c r="E1" s="175"/>
      <c r="F1" s="175"/>
      <c r="G1" s="176">
        <v>19</v>
      </c>
      <c r="H1" s="177" t="s">
        <v>72</v>
      </c>
      <c r="I1" s="174"/>
      <c r="J1" s="178"/>
      <c r="K1" s="178"/>
      <c r="L1" s="179"/>
      <c r="M1" s="180"/>
      <c r="N1" s="178"/>
      <c r="O1" s="178"/>
      <c r="P1" s="179"/>
      <c r="Q1" s="180"/>
      <c r="R1" s="180"/>
      <c r="S1" s="174"/>
      <c r="T1" s="174"/>
      <c r="U1" s="174"/>
      <c r="V1" s="174"/>
    </row>
    <row r="2" spans="1:25" ht="18" customHeight="1" x14ac:dyDescent="0.25">
      <c r="A2" s="174"/>
      <c r="B2" s="493" t="s">
        <v>69</v>
      </c>
      <c r="C2" s="493"/>
      <c r="D2" s="493"/>
      <c r="E2" s="494"/>
      <c r="F2" s="494"/>
      <c r="G2" s="494"/>
      <c r="H2" s="182"/>
      <c r="I2" s="495" t="s">
        <v>71</v>
      </c>
      <c r="J2" s="495"/>
      <c r="K2" s="495"/>
      <c r="L2" s="495"/>
      <c r="M2" s="495"/>
      <c r="N2" s="496" t="s">
        <v>67</v>
      </c>
      <c r="O2" s="496"/>
      <c r="P2" s="496"/>
      <c r="Q2" s="183">
        <v>40</v>
      </c>
      <c r="R2" s="184"/>
      <c r="S2" s="185" t="s">
        <v>68</v>
      </c>
      <c r="T2" s="186"/>
      <c r="U2" s="426"/>
      <c r="V2" s="187"/>
      <c r="W2" s="188"/>
      <c r="X2" s="188"/>
    </row>
    <row r="3" spans="1:25" ht="18" customHeight="1" x14ac:dyDescent="0.25">
      <c r="A3" s="177"/>
      <c r="B3" s="493" t="s">
        <v>70</v>
      </c>
      <c r="C3" s="493"/>
      <c r="D3" s="493"/>
      <c r="E3" s="494"/>
      <c r="F3" s="494"/>
      <c r="G3" s="494"/>
      <c r="H3" s="182"/>
      <c r="I3" s="495" t="s">
        <v>73</v>
      </c>
      <c r="J3" s="495"/>
      <c r="K3" s="495"/>
      <c r="L3" s="495"/>
      <c r="M3" s="495"/>
      <c r="N3" s="496" t="s">
        <v>66</v>
      </c>
      <c r="O3" s="496"/>
      <c r="P3" s="496"/>
      <c r="Q3" s="189"/>
      <c r="R3" s="184"/>
      <c r="S3" s="175"/>
      <c r="T3" s="175"/>
      <c r="U3" s="181"/>
      <c r="V3" s="175"/>
      <c r="W3" s="190"/>
      <c r="X3" s="190"/>
      <c r="Y3" s="190"/>
    </row>
    <row r="4" spans="1:25" ht="9.75" customHeight="1" thickBot="1" x14ac:dyDescent="0.3">
      <c r="A4" s="174"/>
      <c r="B4" s="175"/>
      <c r="C4" s="175"/>
      <c r="D4" s="175"/>
      <c r="E4" s="175"/>
      <c r="F4" s="175"/>
      <c r="G4" s="191"/>
      <c r="H4" s="182"/>
      <c r="I4" s="182"/>
      <c r="J4" s="192"/>
      <c r="K4" s="192"/>
      <c r="L4" s="192"/>
      <c r="M4" s="193"/>
      <c r="N4" s="194"/>
      <c r="O4" s="194"/>
      <c r="P4" s="194"/>
      <c r="Q4" s="193"/>
      <c r="R4" s="184"/>
      <c r="S4" s="175"/>
      <c r="T4" s="195"/>
      <c r="U4" s="427"/>
      <c r="V4" s="175"/>
    </row>
    <row r="5" spans="1:25" ht="32.25" customHeight="1" x14ac:dyDescent="0.25">
      <c r="A5" s="196"/>
      <c r="B5" s="500" t="s">
        <v>2</v>
      </c>
      <c r="C5" s="502" t="s">
        <v>3</v>
      </c>
      <c r="D5" s="504" t="s">
        <v>4</v>
      </c>
      <c r="E5" s="505"/>
      <c r="F5" s="197" t="s">
        <v>63</v>
      </c>
      <c r="G5" s="506" t="s">
        <v>5</v>
      </c>
      <c r="H5" s="507"/>
      <c r="I5" s="197" t="s">
        <v>63</v>
      </c>
      <c r="J5" s="199"/>
      <c r="K5" s="199"/>
      <c r="L5" s="200" t="s">
        <v>64</v>
      </c>
      <c r="M5" s="508" t="s">
        <v>6</v>
      </c>
      <c r="N5" s="199"/>
      <c r="O5" s="199"/>
      <c r="P5" s="200" t="s">
        <v>64</v>
      </c>
      <c r="Q5" s="508" t="s">
        <v>7</v>
      </c>
      <c r="R5" s="508" t="s">
        <v>8</v>
      </c>
      <c r="S5" s="504" t="s">
        <v>0</v>
      </c>
      <c r="T5" s="429" t="s">
        <v>1</v>
      </c>
      <c r="U5" s="438" t="s">
        <v>90</v>
      </c>
      <c r="V5" s="175"/>
      <c r="W5" s="488" t="s">
        <v>74</v>
      </c>
      <c r="X5" s="488"/>
      <c r="Y5" s="488"/>
    </row>
    <row r="6" spans="1:25" ht="15" x14ac:dyDescent="0.25">
      <c r="A6" s="202"/>
      <c r="B6" s="501"/>
      <c r="C6" s="503"/>
      <c r="D6" s="204" t="s">
        <v>61</v>
      </c>
      <c r="E6" s="205" t="s">
        <v>62</v>
      </c>
      <c r="F6" s="206"/>
      <c r="G6" s="207" t="s">
        <v>61</v>
      </c>
      <c r="H6" s="206" t="s">
        <v>62</v>
      </c>
      <c r="I6" s="206"/>
      <c r="J6" s="208"/>
      <c r="K6" s="208"/>
      <c r="L6" s="209"/>
      <c r="M6" s="509"/>
      <c r="N6" s="208"/>
      <c r="O6" s="208"/>
      <c r="P6" s="209"/>
      <c r="Q6" s="509"/>
      <c r="R6" s="509"/>
      <c r="S6" s="510"/>
      <c r="T6" s="266" t="s">
        <v>9</v>
      </c>
      <c r="U6" s="439"/>
      <c r="V6" s="211"/>
      <c r="W6" s="212" t="s">
        <v>75</v>
      </c>
      <c r="X6" s="212" t="s">
        <v>76</v>
      </c>
      <c r="Y6" s="212" t="s">
        <v>77</v>
      </c>
    </row>
    <row r="7" spans="1:25" s="188" customFormat="1" ht="18" customHeight="1" x14ac:dyDescent="0.25">
      <c r="A7" s="202" t="s">
        <v>77</v>
      </c>
      <c r="B7" s="223">
        <v>1</v>
      </c>
      <c r="C7" s="224" t="s">
        <v>14</v>
      </c>
      <c r="D7" s="225"/>
      <c r="E7" s="225"/>
      <c r="F7" s="251"/>
      <c r="G7" s="226"/>
      <c r="H7" s="225"/>
      <c r="I7" s="251"/>
      <c r="J7" s="227">
        <f t="shared" ref="J7:J41" si="0">E7*24-D7*24</f>
        <v>0</v>
      </c>
      <c r="K7" s="227">
        <f t="shared" ref="K7:K9" si="1">IF(J7&lt;6.01,J7,IF(J7&gt;9,J7-0.75,J7-0.5))</f>
        <v>0</v>
      </c>
      <c r="L7" s="228">
        <f t="shared" ref="L7:L41" si="2">IF(F7="*",2,0)</f>
        <v>0</v>
      </c>
      <c r="M7" s="144">
        <f t="shared" ref="M7:M41" si="3">L7+K7</f>
        <v>0</v>
      </c>
      <c r="N7" s="342">
        <f t="shared" ref="N7:N41" si="4">H7*24-G7*24</f>
        <v>0</v>
      </c>
      <c r="O7" s="342">
        <f t="shared" ref="O7:O9" si="5">IF(N7&lt;6.01,N7,IF(N7&gt;9,N7-0.75,N7-0.5))</f>
        <v>0</v>
      </c>
      <c r="P7" s="342">
        <f t="shared" ref="P7:P41" si="6">IF(I7="*",2,0)</f>
        <v>0</v>
      </c>
      <c r="Q7" s="144">
        <f>P7+O7</f>
        <v>0</v>
      </c>
      <c r="R7" s="144">
        <f>(M7-Q7)*-1</f>
        <v>0</v>
      </c>
      <c r="S7" s="366"/>
      <c r="T7" s="431"/>
      <c r="U7" s="441"/>
      <c r="V7" s="221"/>
      <c r="W7" s="222">
        <f t="shared" ref="W7:W8" si="7">IF(AND(A7="F",C8="So"),0,IF(AND(A8="F",C7="So"),0,IF(A7="F",IF(I7="*",1.5,0),IF(A8="F",IF(I7="*",0.5,0),IF(C7="So",IF(I7="*",1.5,0),IF(C8="So",IF(I7="*",0.5,0),IF(I7="*",2,0)))))))</f>
        <v>0</v>
      </c>
      <c r="X7" s="222">
        <f>IF(Y7&gt;0.01,0,IF(C7="So",IF(AND(I7="*",I6="*"),Q7,IF(I7="*",Q7-2+0.5,IF(I6="*",Q7+1.5,Q7))),0))</f>
        <v>0</v>
      </c>
      <c r="Y7" s="222">
        <f>IF(A7="F",IF(AND(I7="*",I6="*"),Q7,IF(I7="*",Q7-2+0.5,IF(I6="*",Q7+1.5,Q7))),0)</f>
        <v>0</v>
      </c>
    </row>
    <row r="8" spans="1:25" ht="18" customHeight="1" x14ac:dyDescent="0.25">
      <c r="A8" s="248"/>
      <c r="B8" s="213">
        <v>2</v>
      </c>
      <c r="C8" s="213" t="s">
        <v>17</v>
      </c>
      <c r="D8" s="215"/>
      <c r="E8" s="215"/>
      <c r="F8" s="249"/>
      <c r="G8" s="216"/>
      <c r="H8" s="215"/>
      <c r="I8" s="249"/>
      <c r="J8" s="217">
        <f t="shared" si="0"/>
        <v>0</v>
      </c>
      <c r="K8" s="217">
        <f t="shared" si="1"/>
        <v>0</v>
      </c>
      <c r="L8" s="218">
        <f t="shared" si="2"/>
        <v>0</v>
      </c>
      <c r="M8" s="151">
        <f t="shared" si="3"/>
        <v>0</v>
      </c>
      <c r="N8" s="341">
        <f t="shared" si="4"/>
        <v>0</v>
      </c>
      <c r="O8" s="341">
        <f t="shared" si="5"/>
        <v>0</v>
      </c>
      <c r="P8" s="341">
        <f t="shared" si="6"/>
        <v>0</v>
      </c>
      <c r="Q8" s="151">
        <f t="shared" ref="Q8:Q41" si="8">P8+O8</f>
        <v>0</v>
      </c>
      <c r="R8" s="151">
        <f t="shared" ref="R8:R41" si="9">(M8-Q8)*-1</f>
        <v>0</v>
      </c>
      <c r="S8" s="250"/>
      <c r="T8" s="430"/>
      <c r="U8" s="440"/>
      <c r="V8" s="221"/>
      <c r="W8" s="222">
        <f t="shared" si="7"/>
        <v>0</v>
      </c>
      <c r="X8" s="222">
        <f t="shared" ref="X8:X33" si="10">IF(Y8&gt;0.01,0,IF(C8="So",IF(AND(I8="*",I7="*"),Q8,IF(I8="*",Q8-2+0.5,IF(I7="*",Q8+1.5,Q8))),0))</f>
        <v>0</v>
      </c>
      <c r="Y8" s="222">
        <f>IF(A8="F",IF(AND(I8="*",I7="*"),Q8,IF(I8="*",Q8-2+0.5,IF(I7="*",Q8+1.5,Q8))),0)</f>
        <v>0</v>
      </c>
    </row>
    <row r="9" spans="1:25" ht="18" customHeight="1" x14ac:dyDescent="0.25">
      <c r="A9" s="248"/>
      <c r="B9" s="223">
        <v>3</v>
      </c>
      <c r="C9" s="223" t="s">
        <v>10</v>
      </c>
      <c r="D9" s="225"/>
      <c r="E9" s="225"/>
      <c r="F9" s="251"/>
      <c r="G9" s="226"/>
      <c r="H9" s="225"/>
      <c r="I9" s="251"/>
      <c r="J9" s="227">
        <f t="shared" si="0"/>
        <v>0</v>
      </c>
      <c r="K9" s="227">
        <f t="shared" si="1"/>
        <v>0</v>
      </c>
      <c r="L9" s="228">
        <f t="shared" si="2"/>
        <v>0</v>
      </c>
      <c r="M9" s="144">
        <f t="shared" si="3"/>
        <v>0</v>
      </c>
      <c r="N9" s="342">
        <f t="shared" si="4"/>
        <v>0</v>
      </c>
      <c r="O9" s="342">
        <f t="shared" si="5"/>
        <v>0</v>
      </c>
      <c r="P9" s="342">
        <f t="shared" si="6"/>
        <v>0</v>
      </c>
      <c r="Q9" s="144">
        <f t="shared" si="8"/>
        <v>0</v>
      </c>
      <c r="R9" s="144">
        <f t="shared" si="9"/>
        <v>0</v>
      </c>
      <c r="S9" s="252"/>
      <c r="T9" s="431"/>
      <c r="U9" s="441"/>
      <c r="V9" s="221"/>
      <c r="W9" s="222">
        <f>IF(AND(A9="F",C11="So"),0,IF(AND(A11="F",C9="So"),0,IF(A9="F",IF(I9="*",1.5,0),IF(A11="F",IF(I9="*",0.5,0),IF(C9="So",IF(I9="*",1.5,0),IF(C11="So",IF(I9="*",0.5,0),IF(I9="*",2,0)))))))</f>
        <v>0</v>
      </c>
      <c r="X9" s="222">
        <f>IF(Y9&gt;0.01,0,IF(C9="So",IF(AND(I9="*",I8="*"),Q9,IF(I9="*",Q9-2+0.5,IF(I8="*",Q9+1.5,Q9))),0))</f>
        <v>0</v>
      </c>
      <c r="Y9" s="222">
        <f>IF(A9="F",IF(AND(I9="*",I8="*"),Q9,IF(I9="*",Q9-2+0.5,IF(I8="*",Q9+1.5,Q9))),0)</f>
        <v>0</v>
      </c>
    </row>
    <row r="10" spans="1:25" ht="18" customHeight="1" x14ac:dyDescent="0.25">
      <c r="A10" s="253"/>
      <c r="B10" s="231"/>
      <c r="C10" s="497" t="s">
        <v>11</v>
      </c>
      <c r="D10" s="498"/>
      <c r="E10" s="498"/>
      <c r="F10" s="498"/>
      <c r="G10" s="498"/>
      <c r="H10" s="499"/>
      <c r="I10" s="232"/>
      <c r="J10" s="233"/>
      <c r="K10" s="233"/>
      <c r="L10" s="234"/>
      <c r="M10" s="154">
        <f t="shared" ref="M10:R10" si="11">SUM(M7:M9)</f>
        <v>0</v>
      </c>
      <c r="N10" s="343">
        <f t="shared" si="11"/>
        <v>0</v>
      </c>
      <c r="O10" s="343">
        <f t="shared" si="11"/>
        <v>0</v>
      </c>
      <c r="P10" s="343">
        <f t="shared" si="11"/>
        <v>0</v>
      </c>
      <c r="Q10" s="154">
        <f t="shared" si="11"/>
        <v>0</v>
      </c>
      <c r="R10" s="154">
        <f t="shared" si="11"/>
        <v>0</v>
      </c>
      <c r="S10" s="235"/>
      <c r="T10" s="432"/>
      <c r="U10" s="442"/>
      <c r="V10" s="237"/>
      <c r="W10" s="222">
        <f t="shared" ref="W10" si="12">IF(AND(A10="F",C11="So"),0,IF(AND(A11="F",C10="So"),0,IF(A10="F",IF(I10="*",1.5,0),IF(A11="F",IF(I10="*",0.5,0),IF(C10="So",IF(I10="*",1.5,0),IF(C11="So",IF(I10="*",0.5,0),IF(I10="*",2,0)))))))</f>
        <v>0</v>
      </c>
      <c r="X10" s="222">
        <f t="shared" si="10"/>
        <v>0</v>
      </c>
      <c r="Y10" s="222">
        <f t="shared" ref="Y10:Y16" si="13">IF(A10="F",IF(AND(I10="*",I9="*"),Q10,IF(I10="*",Q10-2+0.5,IF(I9="*",Q10+1.5,Q10))),0)</f>
        <v>0</v>
      </c>
    </row>
    <row r="11" spans="1:25" ht="18" customHeight="1" x14ac:dyDescent="0.25">
      <c r="A11" s="253"/>
      <c r="B11" s="238">
        <v>4</v>
      </c>
      <c r="C11" s="239" t="s">
        <v>12</v>
      </c>
      <c r="D11" s="254"/>
      <c r="E11" s="254"/>
      <c r="F11" s="254"/>
      <c r="G11" s="255"/>
      <c r="H11" s="254"/>
      <c r="I11" s="254"/>
      <c r="J11" s="256">
        <f t="shared" si="0"/>
        <v>0</v>
      </c>
      <c r="K11" s="256">
        <f>IF(J11&lt;6.01,J11,IF(J11&gt;9,J11-0.75,J11-0.5))</f>
        <v>0</v>
      </c>
      <c r="L11" s="257">
        <f t="shared" si="2"/>
        <v>0</v>
      </c>
      <c r="M11" s="150">
        <f t="shared" si="3"/>
        <v>0</v>
      </c>
      <c r="N11" s="345">
        <f t="shared" si="4"/>
        <v>0</v>
      </c>
      <c r="O11" s="345">
        <f>IF(N11&lt;6.01,N11,IF(N11&gt;9,N11-0.75,N11-0.5))</f>
        <v>0</v>
      </c>
      <c r="P11" s="345">
        <f t="shared" si="6"/>
        <v>0</v>
      </c>
      <c r="Q11" s="150">
        <f t="shared" si="8"/>
        <v>0</v>
      </c>
      <c r="R11" s="150">
        <f t="shared" si="9"/>
        <v>0</v>
      </c>
      <c r="S11" s="258"/>
      <c r="T11" s="434"/>
      <c r="U11" s="444"/>
      <c r="V11" s="260"/>
      <c r="W11" s="222">
        <f>IF(AND(A11="F",C12="So"),0,IF(AND(A12="F",C11="So"),0,IF(A11="F",IF(I11="*",1.5,0),IF(A12="F",IF(I11="*",0.5,0),IF(C11="So",IF(I11="*",1.5,0),IF(C12="So",IF(I11="*",0.5,0),IF(I11="*",2,0)))))))</f>
        <v>0</v>
      </c>
      <c r="X11" s="222">
        <f>IF(Y11&gt;0.01,0,IF(C11="So",IF(AND(I11="*",I9="*"),Q11,IF(I11="*",Q11-2+0.5,IF(I9="*",Q11+1.5,Q11))),0))</f>
        <v>0</v>
      </c>
      <c r="Y11" s="222">
        <f>IF(A11="F",IF(AND(I11="*",I9="*"),Q11,IF(I11="*",Q11-2+0.5,IF(I9="*",Q11+1.5,Q11))),0)</f>
        <v>0</v>
      </c>
    </row>
    <row r="12" spans="1:25" ht="18" customHeight="1" x14ac:dyDescent="0.25">
      <c r="A12" s="253"/>
      <c r="B12" s="238">
        <v>5</v>
      </c>
      <c r="C12" s="239" t="s">
        <v>13</v>
      </c>
      <c r="D12" s="261"/>
      <c r="E12" s="261"/>
      <c r="F12" s="261"/>
      <c r="G12" s="262"/>
      <c r="H12" s="263"/>
      <c r="I12" s="261"/>
      <c r="J12" s="264">
        <f t="shared" si="0"/>
        <v>0</v>
      </c>
      <c r="K12" s="264">
        <f t="shared" ref="K12:K17" si="14">IF(J12&lt;6.01,J12,IF(J12&gt;9,J12-0.75,J12-0.5))</f>
        <v>0</v>
      </c>
      <c r="L12" s="265">
        <f t="shared" si="2"/>
        <v>0</v>
      </c>
      <c r="M12" s="150">
        <f t="shared" si="3"/>
        <v>0</v>
      </c>
      <c r="N12" s="345">
        <f t="shared" si="4"/>
        <v>0</v>
      </c>
      <c r="O12" s="345">
        <f t="shared" ref="O12:O17" si="15">IF(N12&lt;6.01,N12,IF(N12&gt;9,N12-0.75,N12-0.5))</f>
        <v>0</v>
      </c>
      <c r="P12" s="345">
        <f t="shared" si="6"/>
        <v>0</v>
      </c>
      <c r="Q12" s="150">
        <f t="shared" si="8"/>
        <v>0</v>
      </c>
      <c r="R12" s="150">
        <f t="shared" si="9"/>
        <v>0</v>
      </c>
      <c r="S12" s="266"/>
      <c r="T12" s="433"/>
      <c r="U12" s="443"/>
      <c r="V12" s="221"/>
      <c r="W12" s="222">
        <f t="shared" ref="W12:W15" si="16">IF(AND(A12="F",C13="So"),0,IF(AND(A13="F",C12="So"),0,IF(A12="F",IF(I12="*",1.5,0),IF(A13="F",IF(I12="*",0.5,0),IF(C12="So",IF(I12="*",1.5,0),IF(C13="So",IF(I12="*",0.5,0),IF(I12="*",2,0)))))))</f>
        <v>0</v>
      </c>
      <c r="X12" s="222">
        <f t="shared" si="10"/>
        <v>0</v>
      </c>
      <c r="Y12" s="222">
        <f t="shared" si="13"/>
        <v>0</v>
      </c>
    </row>
    <row r="13" spans="1:25" s="188" customFormat="1" ht="18" customHeight="1" x14ac:dyDescent="0.25">
      <c r="A13" s="267"/>
      <c r="B13" s="238">
        <v>6</v>
      </c>
      <c r="C13" s="239" t="s">
        <v>14</v>
      </c>
      <c r="D13" s="241"/>
      <c r="E13" s="241"/>
      <c r="F13" s="241"/>
      <c r="G13" s="242"/>
      <c r="H13" s="241"/>
      <c r="I13" s="241"/>
      <c r="J13" s="243">
        <f t="shared" si="0"/>
        <v>0</v>
      </c>
      <c r="K13" s="243">
        <f t="shared" si="14"/>
        <v>0</v>
      </c>
      <c r="L13" s="244">
        <f t="shared" si="2"/>
        <v>0</v>
      </c>
      <c r="M13" s="150">
        <f t="shared" si="3"/>
        <v>0</v>
      </c>
      <c r="N13" s="345">
        <f t="shared" si="4"/>
        <v>0</v>
      </c>
      <c r="O13" s="345">
        <f t="shared" si="15"/>
        <v>0</v>
      </c>
      <c r="P13" s="345">
        <f t="shared" si="6"/>
        <v>0</v>
      </c>
      <c r="Q13" s="150">
        <f t="shared" si="8"/>
        <v>0</v>
      </c>
      <c r="R13" s="150">
        <f t="shared" si="9"/>
        <v>0</v>
      </c>
      <c r="S13" s="266"/>
      <c r="T13" s="433"/>
      <c r="U13" s="443"/>
      <c r="V13" s="221"/>
      <c r="W13" s="222">
        <f t="shared" si="16"/>
        <v>0</v>
      </c>
      <c r="X13" s="222">
        <f t="shared" si="10"/>
        <v>0</v>
      </c>
      <c r="Y13" s="222">
        <f t="shared" si="13"/>
        <v>0</v>
      </c>
    </row>
    <row r="14" spans="1:25" ht="18" customHeight="1" x14ac:dyDescent="0.25">
      <c r="A14" s="253"/>
      <c r="B14" s="238">
        <v>7</v>
      </c>
      <c r="C14" s="239" t="s">
        <v>15</v>
      </c>
      <c r="D14" s="263"/>
      <c r="E14" s="263"/>
      <c r="F14" s="261"/>
      <c r="G14" s="262"/>
      <c r="H14" s="263"/>
      <c r="I14" s="261"/>
      <c r="J14" s="264">
        <f t="shared" si="0"/>
        <v>0</v>
      </c>
      <c r="K14" s="264">
        <f t="shared" si="14"/>
        <v>0</v>
      </c>
      <c r="L14" s="265">
        <f t="shared" si="2"/>
        <v>0</v>
      </c>
      <c r="M14" s="150">
        <f t="shared" si="3"/>
        <v>0</v>
      </c>
      <c r="N14" s="345">
        <f t="shared" si="4"/>
        <v>0</v>
      </c>
      <c r="O14" s="345">
        <f t="shared" si="15"/>
        <v>0</v>
      </c>
      <c r="P14" s="345">
        <f t="shared" si="6"/>
        <v>0</v>
      </c>
      <c r="Q14" s="150">
        <f t="shared" si="8"/>
        <v>0</v>
      </c>
      <c r="R14" s="150">
        <f t="shared" si="9"/>
        <v>0</v>
      </c>
      <c r="S14" s="266"/>
      <c r="T14" s="433"/>
      <c r="U14" s="443"/>
      <c r="V14" s="221"/>
      <c r="W14" s="222">
        <f t="shared" si="16"/>
        <v>0</v>
      </c>
      <c r="X14" s="222">
        <f t="shared" si="10"/>
        <v>0</v>
      </c>
      <c r="Y14" s="222">
        <f t="shared" si="13"/>
        <v>0</v>
      </c>
    </row>
    <row r="15" spans="1:25" ht="18" customHeight="1" x14ac:dyDescent="0.25">
      <c r="A15" s="253" t="s">
        <v>65</v>
      </c>
      <c r="B15" s="376">
        <v>8</v>
      </c>
      <c r="C15" s="368" t="s">
        <v>16</v>
      </c>
      <c r="D15" s="377"/>
      <c r="E15" s="377"/>
      <c r="F15" s="377"/>
      <c r="G15" s="378"/>
      <c r="H15" s="379"/>
      <c r="I15" s="377"/>
      <c r="J15" s="380">
        <f t="shared" si="0"/>
        <v>0</v>
      </c>
      <c r="K15" s="380">
        <f t="shared" si="14"/>
        <v>0</v>
      </c>
      <c r="L15" s="381">
        <f t="shared" si="2"/>
        <v>0</v>
      </c>
      <c r="M15" s="147">
        <f t="shared" si="3"/>
        <v>0</v>
      </c>
      <c r="N15" s="373">
        <f t="shared" si="4"/>
        <v>0</v>
      </c>
      <c r="O15" s="373">
        <f t="shared" si="15"/>
        <v>0</v>
      </c>
      <c r="P15" s="373">
        <f t="shared" si="6"/>
        <v>0</v>
      </c>
      <c r="Q15" s="147">
        <f t="shared" si="8"/>
        <v>0</v>
      </c>
      <c r="R15" s="147">
        <f t="shared" si="9"/>
        <v>0</v>
      </c>
      <c r="S15" s="374"/>
      <c r="T15" s="449"/>
      <c r="U15" s="452"/>
      <c r="V15" s="221"/>
      <c r="W15" s="222">
        <f t="shared" si="16"/>
        <v>0</v>
      </c>
      <c r="X15" s="222">
        <f t="shared" si="10"/>
        <v>0</v>
      </c>
      <c r="Y15" s="222">
        <f t="shared" si="13"/>
        <v>0</v>
      </c>
    </row>
    <row r="16" spans="1:25" ht="18" customHeight="1" x14ac:dyDescent="0.25">
      <c r="A16" s="253"/>
      <c r="B16" s="213">
        <v>9</v>
      </c>
      <c r="C16" s="214" t="s">
        <v>17</v>
      </c>
      <c r="D16" s="268"/>
      <c r="E16" s="268"/>
      <c r="F16" s="268"/>
      <c r="G16" s="269"/>
      <c r="H16" s="357"/>
      <c r="I16" s="268"/>
      <c r="J16" s="270">
        <f t="shared" si="0"/>
        <v>0</v>
      </c>
      <c r="K16" s="270">
        <f t="shared" si="14"/>
        <v>0</v>
      </c>
      <c r="L16" s="271">
        <f t="shared" si="2"/>
        <v>0</v>
      </c>
      <c r="M16" s="151">
        <f t="shared" si="3"/>
        <v>0</v>
      </c>
      <c r="N16" s="346">
        <f t="shared" si="4"/>
        <v>0</v>
      </c>
      <c r="O16" s="346">
        <f t="shared" si="15"/>
        <v>0</v>
      </c>
      <c r="P16" s="346">
        <f t="shared" si="6"/>
        <v>0</v>
      </c>
      <c r="Q16" s="151">
        <f t="shared" si="8"/>
        <v>0</v>
      </c>
      <c r="R16" s="151">
        <f t="shared" si="9"/>
        <v>0</v>
      </c>
      <c r="S16" s="250"/>
      <c r="T16" s="430"/>
      <c r="U16" s="440"/>
      <c r="V16" s="221"/>
      <c r="W16" s="222">
        <f>IF(AND(A16="F",C17="So"),0,IF(AND(A17="F",C16="So"),0,IF(A16="F",IF(I16="*",1.5,0),IF(A17="F",IF(I16="*",0.5,0),IF(C16="So",IF(I16="*",1.5,0),IF(C17="So",IF(I16="*",0.5,0),IF(I16="*",2,0)))))))</f>
        <v>0</v>
      </c>
      <c r="X16" s="222">
        <f t="shared" si="10"/>
        <v>0</v>
      </c>
      <c r="Y16" s="222">
        <f t="shared" si="13"/>
        <v>0</v>
      </c>
    </row>
    <row r="17" spans="1:25" ht="18" customHeight="1" x14ac:dyDescent="0.25">
      <c r="A17" s="253" t="s">
        <v>65</v>
      </c>
      <c r="B17" s="223">
        <v>10</v>
      </c>
      <c r="C17" s="224" t="s">
        <v>10</v>
      </c>
      <c r="D17" s="272"/>
      <c r="E17" s="272"/>
      <c r="F17" s="272"/>
      <c r="G17" s="273"/>
      <c r="H17" s="352"/>
      <c r="I17" s="272"/>
      <c r="J17" s="274">
        <f t="shared" si="0"/>
        <v>0</v>
      </c>
      <c r="K17" s="274">
        <f t="shared" si="14"/>
        <v>0</v>
      </c>
      <c r="L17" s="275">
        <f t="shared" si="2"/>
        <v>0</v>
      </c>
      <c r="M17" s="144">
        <f t="shared" si="3"/>
        <v>0</v>
      </c>
      <c r="N17" s="347">
        <f t="shared" si="4"/>
        <v>0</v>
      </c>
      <c r="O17" s="347">
        <f t="shared" si="15"/>
        <v>0</v>
      </c>
      <c r="P17" s="347">
        <f t="shared" si="6"/>
        <v>0</v>
      </c>
      <c r="Q17" s="144">
        <f t="shared" si="8"/>
        <v>0</v>
      </c>
      <c r="R17" s="144">
        <f t="shared" si="9"/>
        <v>0</v>
      </c>
      <c r="S17" s="252"/>
      <c r="T17" s="431"/>
      <c r="U17" s="441"/>
      <c r="V17" s="221"/>
      <c r="W17" s="222">
        <f>IF(AND(A17="F",C19="So"),0,IF(AND(A19="F",C17="So"),0,IF(A17="F",IF(I17="*",1.5,0),IF(A19="F",IF(I17="*",0.5,0),IF(C17="So",IF(I17="*",1.5,0),IF(C19="So",IF(I17="*",0.5,0),IF(I17="*",2,0)))))))</f>
        <v>0</v>
      </c>
      <c r="X17" s="222">
        <f t="shared" si="10"/>
        <v>0</v>
      </c>
      <c r="Y17" s="222">
        <f>IF(A17="F",IF(AND(I17="*",I16="*"),Q17,IF(I17="*",Q17-2+0.5,IF(I16="*",Q17+1.5,Q17))),0)</f>
        <v>0</v>
      </c>
    </row>
    <row r="18" spans="1:25" ht="18" customHeight="1" x14ac:dyDescent="0.25">
      <c r="A18" s="276"/>
      <c r="B18" s="277"/>
      <c r="C18" s="497" t="s">
        <v>11</v>
      </c>
      <c r="D18" s="498"/>
      <c r="E18" s="498"/>
      <c r="F18" s="498"/>
      <c r="G18" s="498"/>
      <c r="H18" s="499"/>
      <c r="I18" s="232"/>
      <c r="J18" s="233"/>
      <c r="K18" s="233"/>
      <c r="L18" s="234"/>
      <c r="M18" s="154">
        <f>SUM(M11:M17)</f>
        <v>0</v>
      </c>
      <c r="N18" s="154">
        <f t="shared" ref="N18:R18" si="17">SUM(N11:N17)</f>
        <v>0</v>
      </c>
      <c r="O18" s="154">
        <f t="shared" si="17"/>
        <v>0</v>
      </c>
      <c r="P18" s="154">
        <f t="shared" si="17"/>
        <v>0</v>
      </c>
      <c r="Q18" s="154">
        <f t="shared" si="17"/>
        <v>0</v>
      </c>
      <c r="R18" s="154">
        <f t="shared" si="17"/>
        <v>0</v>
      </c>
      <c r="S18" s="235"/>
      <c r="T18" s="432"/>
      <c r="U18" s="442"/>
      <c r="V18" s="237"/>
      <c r="W18" s="222">
        <f t="shared" ref="W18:W34" si="18">IF(AND(A18="F",C19="So"),0,IF(AND(A19="F",C18="So"),0,IF(A18="F",IF(I18="*",1.5,0),IF(A19="F",IF(I18="*",0.5,0),IF(C18="So",IF(I18="*",1.5,0),IF(C19="So",IF(I18="*",0.5,0),IF(I18="*",2,0)))))))</f>
        <v>0</v>
      </c>
      <c r="X18" s="222">
        <f>IF(Y18&gt;0.01,0,IF(C18="So",IF(AND(I18="*",I9="*"),Q18,IF(I18="*",Q18-2+0.5,IF(I9="*",Q18+1.5,Q18))),0))</f>
        <v>0</v>
      </c>
      <c r="Y18" s="222">
        <f>IF(A10="F",IF(AND(I18="*",I9="*"),Q18,IF(I18="*",Q18-2+0.5,IF(I9="*",Q18+1.5,Q18))),0)</f>
        <v>0</v>
      </c>
    </row>
    <row r="19" spans="1:25" ht="18" customHeight="1" x14ac:dyDescent="0.25">
      <c r="A19" s="248" t="s">
        <v>65</v>
      </c>
      <c r="B19" s="367">
        <v>11</v>
      </c>
      <c r="C19" s="368" t="s">
        <v>12</v>
      </c>
      <c r="D19" s="369"/>
      <c r="E19" s="369"/>
      <c r="F19" s="369"/>
      <c r="G19" s="370"/>
      <c r="H19" s="369"/>
      <c r="I19" s="369"/>
      <c r="J19" s="371">
        <f t="shared" ref="J19:J25" si="19">E19*24-D19*24</f>
        <v>0</v>
      </c>
      <c r="K19" s="371">
        <f>IF(J19&lt;6.01,J19,IF(J19&gt;9,J19-0.75,J19-0.5))</f>
        <v>0</v>
      </c>
      <c r="L19" s="372">
        <f t="shared" ref="L19:L25" si="20">IF(F19="*",2,0)</f>
        <v>0</v>
      </c>
      <c r="M19" s="147">
        <f t="shared" ref="M19:M25" si="21">L19+K19</f>
        <v>0</v>
      </c>
      <c r="N19" s="373">
        <f t="shared" ref="N19:N25" si="22">H19*24-G19*24</f>
        <v>0</v>
      </c>
      <c r="O19" s="373">
        <f>IF(N19&lt;6.01,N19,IF(N19&gt;9,N19-0.75,N19-0.5))</f>
        <v>0</v>
      </c>
      <c r="P19" s="373">
        <f t="shared" ref="P19:P25" si="23">IF(I19="*",2,0)</f>
        <v>0</v>
      </c>
      <c r="Q19" s="147">
        <f t="shared" ref="Q19:Q25" si="24">P19+O19</f>
        <v>0</v>
      </c>
      <c r="R19" s="147">
        <f t="shared" ref="R19:R25" si="25">(M19-Q19)*-1</f>
        <v>0</v>
      </c>
      <c r="S19" s="374"/>
      <c r="T19" s="450"/>
      <c r="U19" s="453"/>
      <c r="V19" s="260"/>
      <c r="W19" s="222">
        <f t="shared" ref="W19:W24" si="26">IF(AND(A19="F",C20="So"),0,IF(AND(A20="F",C19="So"),0,IF(A19="F",IF(I19="*",1.5,0),IF(A20="F",IF(I19="*",0.5,0),IF(C19="So",IF(I19="*",1.5,0),IF(C20="So",IF(I19="*",0.5,0),IF(I19="*",2,0)))))))</f>
        <v>0</v>
      </c>
      <c r="X19" s="222">
        <f>IF(Y19&gt;0.01,0,IF(C19="So",IF(AND(I19="*",I17="*"),Q19,IF(I19="*",Q19-2+0.5,IF(I17="*",Q19+1.5,Q19))),0))</f>
        <v>0</v>
      </c>
      <c r="Y19" s="222">
        <f>IF(A19="F",IF(AND(I19="*",I17="*"),Q19,IF(I19="*",Q19-2+0.5,IF(I17="*",Q19+1.5,Q19))),0)</f>
        <v>0</v>
      </c>
    </row>
    <row r="20" spans="1:25" ht="18" customHeight="1" x14ac:dyDescent="0.25">
      <c r="A20" s="248"/>
      <c r="B20" s="278">
        <v>12</v>
      </c>
      <c r="C20" s="239" t="s">
        <v>13</v>
      </c>
      <c r="D20" s="241"/>
      <c r="E20" s="241"/>
      <c r="F20" s="241"/>
      <c r="G20" s="242"/>
      <c r="H20" s="241"/>
      <c r="I20" s="241"/>
      <c r="J20" s="243">
        <f t="shared" si="19"/>
        <v>0</v>
      </c>
      <c r="K20" s="243">
        <f t="shared" ref="K20:K25" si="27">IF(J20&lt;6.01,J20,IF(J20&gt;9,J20-0.75,J20-0.5))</f>
        <v>0</v>
      </c>
      <c r="L20" s="244">
        <f t="shared" si="20"/>
        <v>0</v>
      </c>
      <c r="M20" s="150">
        <f t="shared" si="21"/>
        <v>0</v>
      </c>
      <c r="N20" s="345">
        <f t="shared" si="22"/>
        <v>0</v>
      </c>
      <c r="O20" s="345">
        <f t="shared" ref="O20:O25" si="28">IF(N20&lt;6.01,N20,IF(N20&gt;9,N20-0.75,N20-0.5))</f>
        <v>0</v>
      </c>
      <c r="P20" s="345">
        <f t="shared" si="23"/>
        <v>0</v>
      </c>
      <c r="Q20" s="150">
        <f t="shared" si="24"/>
        <v>0</v>
      </c>
      <c r="R20" s="150">
        <f t="shared" si="25"/>
        <v>0</v>
      </c>
      <c r="S20" s="266"/>
      <c r="T20" s="433"/>
      <c r="U20" s="443"/>
      <c r="V20" s="221"/>
      <c r="W20" s="222">
        <f t="shared" si="26"/>
        <v>0</v>
      </c>
      <c r="X20" s="222">
        <f t="shared" ref="X20:X26" si="29">IF(Y20&gt;0.01,0,IF(C20="So",IF(AND(I20="*",I19="*"),Q20,IF(I20="*",Q20-2+0.5,IF(I19="*",Q20+1.5,Q20))),0))</f>
        <v>0</v>
      </c>
      <c r="Y20" s="222">
        <f>IF(A20="F",IF(AND(I20="*",I19="*"),Q20,IF(I20="*",Q20-2+0.5,IF(I19="*",Q20+1.5,Q20))),0)</f>
        <v>0</v>
      </c>
    </row>
    <row r="21" spans="1:25" s="188" customFormat="1" ht="18" customHeight="1" x14ac:dyDescent="0.25">
      <c r="A21" s="267"/>
      <c r="B21" s="278">
        <v>13</v>
      </c>
      <c r="C21" s="239" t="s">
        <v>14</v>
      </c>
      <c r="D21" s="261"/>
      <c r="E21" s="261"/>
      <c r="F21" s="261"/>
      <c r="G21" s="262"/>
      <c r="H21" s="261"/>
      <c r="I21" s="261"/>
      <c r="J21" s="264">
        <f t="shared" si="19"/>
        <v>0</v>
      </c>
      <c r="K21" s="264">
        <f t="shared" si="27"/>
        <v>0</v>
      </c>
      <c r="L21" s="265">
        <f t="shared" si="20"/>
        <v>0</v>
      </c>
      <c r="M21" s="150">
        <f t="shared" si="21"/>
        <v>0</v>
      </c>
      <c r="N21" s="345">
        <f t="shared" si="22"/>
        <v>0</v>
      </c>
      <c r="O21" s="345">
        <f t="shared" si="28"/>
        <v>0</v>
      </c>
      <c r="P21" s="345">
        <f t="shared" si="23"/>
        <v>0</v>
      </c>
      <c r="Q21" s="150">
        <f t="shared" si="24"/>
        <v>0</v>
      </c>
      <c r="R21" s="150">
        <f t="shared" si="25"/>
        <v>0</v>
      </c>
      <c r="S21" s="266"/>
      <c r="T21" s="433"/>
      <c r="U21" s="443"/>
      <c r="V21" s="221"/>
      <c r="W21" s="222">
        <f t="shared" si="26"/>
        <v>0</v>
      </c>
      <c r="X21" s="222">
        <f t="shared" si="29"/>
        <v>0</v>
      </c>
      <c r="Y21" s="222">
        <f t="shared" ref="Y21:Y24" si="30">IF(A21="F",IF(AND(I21="*",I20="*"),Q21,IF(I21="*",Q21-2+0.5,IF(I20="*",Q21+1.5,Q21))),0)</f>
        <v>0</v>
      </c>
    </row>
    <row r="22" spans="1:25" ht="18" customHeight="1" x14ac:dyDescent="0.25">
      <c r="A22" s="248"/>
      <c r="B22" s="278">
        <v>14</v>
      </c>
      <c r="C22" s="239" t="s">
        <v>15</v>
      </c>
      <c r="D22" s="261"/>
      <c r="E22" s="261"/>
      <c r="F22" s="261"/>
      <c r="G22" s="262"/>
      <c r="H22" s="261"/>
      <c r="I22" s="261"/>
      <c r="J22" s="264">
        <f t="shared" si="19"/>
        <v>0</v>
      </c>
      <c r="K22" s="264">
        <f t="shared" si="27"/>
        <v>0</v>
      </c>
      <c r="L22" s="265">
        <f t="shared" si="20"/>
        <v>0</v>
      </c>
      <c r="M22" s="150">
        <f t="shared" si="21"/>
        <v>0</v>
      </c>
      <c r="N22" s="345">
        <f t="shared" si="22"/>
        <v>0</v>
      </c>
      <c r="O22" s="345">
        <f t="shared" si="28"/>
        <v>0</v>
      </c>
      <c r="P22" s="345">
        <f t="shared" si="23"/>
        <v>0</v>
      </c>
      <c r="Q22" s="150">
        <f t="shared" si="24"/>
        <v>0</v>
      </c>
      <c r="R22" s="150">
        <f t="shared" si="25"/>
        <v>0</v>
      </c>
      <c r="S22" s="266"/>
      <c r="T22" s="435"/>
      <c r="U22" s="445"/>
      <c r="V22" s="283"/>
      <c r="W22" s="222">
        <f t="shared" si="26"/>
        <v>0</v>
      </c>
      <c r="X22" s="222">
        <f t="shared" si="29"/>
        <v>0</v>
      </c>
      <c r="Y22" s="222">
        <f t="shared" si="30"/>
        <v>0</v>
      </c>
    </row>
    <row r="23" spans="1:25" ht="18" customHeight="1" x14ac:dyDescent="0.25">
      <c r="A23" s="248"/>
      <c r="B23" s="278">
        <v>15</v>
      </c>
      <c r="C23" s="239" t="s">
        <v>16</v>
      </c>
      <c r="D23" s="263"/>
      <c r="E23" s="263"/>
      <c r="F23" s="261"/>
      <c r="G23" s="262"/>
      <c r="H23" s="263"/>
      <c r="I23" s="241"/>
      <c r="J23" s="243">
        <f t="shared" si="19"/>
        <v>0</v>
      </c>
      <c r="K23" s="243">
        <f t="shared" si="27"/>
        <v>0</v>
      </c>
      <c r="L23" s="244">
        <f t="shared" si="20"/>
        <v>0</v>
      </c>
      <c r="M23" s="150">
        <f t="shared" si="21"/>
        <v>0</v>
      </c>
      <c r="N23" s="345">
        <f t="shared" si="22"/>
        <v>0</v>
      </c>
      <c r="O23" s="345">
        <f t="shared" si="28"/>
        <v>0</v>
      </c>
      <c r="P23" s="345">
        <f t="shared" si="23"/>
        <v>0</v>
      </c>
      <c r="Q23" s="150">
        <f t="shared" si="24"/>
        <v>0</v>
      </c>
      <c r="R23" s="150">
        <f t="shared" si="25"/>
        <v>0</v>
      </c>
      <c r="S23" s="266"/>
      <c r="T23" s="433"/>
      <c r="U23" s="443"/>
      <c r="V23" s="221"/>
      <c r="W23" s="222">
        <f t="shared" si="26"/>
        <v>0</v>
      </c>
      <c r="X23" s="222">
        <f t="shared" si="29"/>
        <v>0</v>
      </c>
      <c r="Y23" s="222">
        <f t="shared" si="30"/>
        <v>0</v>
      </c>
    </row>
    <row r="24" spans="1:25" ht="18" customHeight="1" x14ac:dyDescent="0.25">
      <c r="A24" s="248"/>
      <c r="B24" s="284">
        <v>16</v>
      </c>
      <c r="C24" s="214" t="s">
        <v>17</v>
      </c>
      <c r="D24" s="268"/>
      <c r="E24" s="285"/>
      <c r="F24" s="285"/>
      <c r="G24" s="286"/>
      <c r="H24" s="285"/>
      <c r="I24" s="285"/>
      <c r="J24" s="287">
        <f t="shared" si="19"/>
        <v>0</v>
      </c>
      <c r="K24" s="287">
        <f t="shared" si="27"/>
        <v>0</v>
      </c>
      <c r="L24" s="288">
        <f t="shared" si="20"/>
        <v>0</v>
      </c>
      <c r="M24" s="151">
        <f t="shared" si="21"/>
        <v>0</v>
      </c>
      <c r="N24" s="346">
        <f t="shared" si="22"/>
        <v>0</v>
      </c>
      <c r="O24" s="346">
        <f t="shared" si="28"/>
        <v>0</v>
      </c>
      <c r="P24" s="346">
        <f t="shared" si="23"/>
        <v>0</v>
      </c>
      <c r="Q24" s="151">
        <f t="shared" si="24"/>
        <v>0</v>
      </c>
      <c r="R24" s="151">
        <f t="shared" si="25"/>
        <v>0</v>
      </c>
      <c r="S24" s="250"/>
      <c r="T24" s="430"/>
      <c r="U24" s="440"/>
      <c r="V24" s="221"/>
      <c r="W24" s="222">
        <f t="shared" si="26"/>
        <v>0</v>
      </c>
      <c r="X24" s="222">
        <f t="shared" si="29"/>
        <v>0</v>
      </c>
      <c r="Y24" s="222">
        <f t="shared" si="30"/>
        <v>0</v>
      </c>
    </row>
    <row r="25" spans="1:25" ht="18" customHeight="1" x14ac:dyDescent="0.25">
      <c r="A25" s="248"/>
      <c r="B25" s="289">
        <v>17</v>
      </c>
      <c r="C25" s="224" t="s">
        <v>10</v>
      </c>
      <c r="D25" s="272"/>
      <c r="E25" s="290"/>
      <c r="F25" s="290"/>
      <c r="G25" s="291"/>
      <c r="H25" s="290"/>
      <c r="I25" s="290"/>
      <c r="J25" s="292">
        <f t="shared" si="19"/>
        <v>0</v>
      </c>
      <c r="K25" s="292">
        <f t="shared" si="27"/>
        <v>0</v>
      </c>
      <c r="L25" s="293">
        <f t="shared" si="20"/>
        <v>0</v>
      </c>
      <c r="M25" s="144">
        <f t="shared" si="21"/>
        <v>0</v>
      </c>
      <c r="N25" s="347">
        <f t="shared" si="22"/>
        <v>0</v>
      </c>
      <c r="O25" s="347">
        <f t="shared" si="28"/>
        <v>0</v>
      </c>
      <c r="P25" s="347">
        <f t="shared" si="23"/>
        <v>0</v>
      </c>
      <c r="Q25" s="144">
        <f t="shared" si="24"/>
        <v>0</v>
      </c>
      <c r="R25" s="144">
        <f t="shared" si="25"/>
        <v>0</v>
      </c>
      <c r="S25" s="252"/>
      <c r="T25" s="431"/>
      <c r="U25" s="441"/>
      <c r="V25" s="221"/>
      <c r="W25" s="222">
        <f>IF(AND(A25="F",C27="So"),0,IF(AND(A27="F",C25="So"),0,IF(A25="F",IF(I25="*",1.5,0),IF(A27="F",IF(I25="*",0.5,0),IF(C25="So",IF(I25="*",1.5,0),IF(C27="So",IF(I25="*",0.5,0),IF(I25="*",2,0)))))))</f>
        <v>0</v>
      </c>
      <c r="X25" s="222">
        <f t="shared" si="29"/>
        <v>0</v>
      </c>
      <c r="Y25" s="222">
        <f>IF(A25="F",IF(AND(I25="*",I24="*"),Q25,IF(I25="*",Q25-2+0.5,IF(I24="*",Q25+1.5,Q25))),0)</f>
        <v>0</v>
      </c>
    </row>
    <row r="26" spans="1:25" ht="18" customHeight="1" x14ac:dyDescent="0.25">
      <c r="A26" s="248"/>
      <c r="B26" s="277"/>
      <c r="C26" s="497" t="s">
        <v>11</v>
      </c>
      <c r="D26" s="498"/>
      <c r="E26" s="498"/>
      <c r="F26" s="498"/>
      <c r="G26" s="498"/>
      <c r="H26" s="499"/>
      <c r="I26" s="232"/>
      <c r="J26" s="233"/>
      <c r="K26" s="233"/>
      <c r="L26" s="234"/>
      <c r="M26" s="154">
        <f>SUM(M19:M25)</f>
        <v>0</v>
      </c>
      <c r="N26" s="343">
        <f>SUM(N19:N25)</f>
        <v>0</v>
      </c>
      <c r="O26" s="343">
        <f t="shared" ref="O26:R26" si="31">SUM(O19:O25)</f>
        <v>0</v>
      </c>
      <c r="P26" s="343">
        <f t="shared" si="31"/>
        <v>0</v>
      </c>
      <c r="Q26" s="154">
        <f t="shared" si="31"/>
        <v>0</v>
      </c>
      <c r="R26" s="154">
        <f t="shared" si="31"/>
        <v>0</v>
      </c>
      <c r="S26" s="235"/>
      <c r="T26" s="432"/>
      <c r="U26" s="442"/>
      <c r="V26" s="237"/>
      <c r="W26" s="222">
        <f t="shared" si="18"/>
        <v>0</v>
      </c>
      <c r="X26" s="222">
        <f t="shared" si="29"/>
        <v>0</v>
      </c>
      <c r="Y26" s="222">
        <f>IF(A18="F",IF(AND(I26="*",I25="*"),Q26,IF(I26="*",Q26-2+0.5,IF(I25="*",Q26+1.5,Q26))),0)</f>
        <v>0</v>
      </c>
    </row>
    <row r="27" spans="1:25" ht="18" customHeight="1" x14ac:dyDescent="0.25">
      <c r="A27" s="248"/>
      <c r="B27" s="278">
        <v>18</v>
      </c>
      <c r="C27" s="239" t="s">
        <v>12</v>
      </c>
      <c r="D27" s="201"/>
      <c r="E27" s="201"/>
      <c r="F27" s="201"/>
      <c r="G27" s="279"/>
      <c r="H27" s="201"/>
      <c r="I27" s="201"/>
      <c r="J27" s="280">
        <f t="shared" si="0"/>
        <v>0</v>
      </c>
      <c r="K27" s="280">
        <f>IF(J27&lt;6.01,J27,IF(J27&gt;9,J27-0.75,J27-0.5))</f>
        <v>0</v>
      </c>
      <c r="L27" s="281">
        <f t="shared" si="2"/>
        <v>0</v>
      </c>
      <c r="M27" s="150">
        <f t="shared" si="3"/>
        <v>0</v>
      </c>
      <c r="N27" s="345">
        <f t="shared" si="4"/>
        <v>0</v>
      </c>
      <c r="O27" s="345">
        <f>IF(N27&lt;6.01,N27,IF(N27&gt;9,N27-0.75,N27-0.5))</f>
        <v>0</v>
      </c>
      <c r="P27" s="345">
        <f t="shared" si="6"/>
        <v>0</v>
      </c>
      <c r="Q27" s="150">
        <f t="shared" si="8"/>
        <v>0</v>
      </c>
      <c r="R27" s="150">
        <f t="shared" si="9"/>
        <v>0</v>
      </c>
      <c r="S27" s="266"/>
      <c r="T27" s="434"/>
      <c r="U27" s="444"/>
      <c r="V27" s="260"/>
      <c r="W27" s="222">
        <f>IF(AND(A27="F",C28="So"),0,IF(AND(A28="F",C27="So"),0,IF(A27="F",IF(I27="*",1.5,0),IF(A28="F",IF(I27="*",0.5,0),IF(C27="So",IF(I27="*",1.5,0),IF(C28="So",IF(I27="*",0.5,0),IF(I27="*",2,0)))))))</f>
        <v>0</v>
      </c>
      <c r="X27" s="222">
        <f>IF(Y27&gt;0.01,0,IF(C27="So",IF(AND(I27="*",I17="*"),Q27,IF(I27="*",Q27-2+0.5,IF(I17="*",Q27+1.5,Q27))),0))</f>
        <v>0</v>
      </c>
      <c r="Y27" s="222">
        <f>IF(A27="F",IF(AND(I27="*",I25="*"),Q27,IF(I27="*",Q27-2+0.5,IF(I25="*",Q27+1.5,Q27))),0)</f>
        <v>0</v>
      </c>
    </row>
    <row r="28" spans="1:25" s="188" customFormat="1" ht="18" customHeight="1" x14ac:dyDescent="0.25">
      <c r="A28" s="294"/>
      <c r="B28" s="278">
        <v>19</v>
      </c>
      <c r="C28" s="239" t="s">
        <v>13</v>
      </c>
      <c r="D28" s="241"/>
      <c r="E28" s="241"/>
      <c r="F28" s="241"/>
      <c r="G28" s="242"/>
      <c r="H28" s="241"/>
      <c r="I28" s="241"/>
      <c r="J28" s="243">
        <f t="shared" si="0"/>
        <v>0</v>
      </c>
      <c r="K28" s="243">
        <f t="shared" ref="K28:K33" si="32">IF(J28&lt;6.01,J28,IF(J28&gt;9,J28-0.75,J28-0.5))</f>
        <v>0</v>
      </c>
      <c r="L28" s="244">
        <f t="shared" si="2"/>
        <v>0</v>
      </c>
      <c r="M28" s="150">
        <f t="shared" si="3"/>
        <v>0</v>
      </c>
      <c r="N28" s="345">
        <f t="shared" si="4"/>
        <v>0</v>
      </c>
      <c r="O28" s="345">
        <f t="shared" ref="O28:O33" si="33">IF(N28&lt;6.01,N28,IF(N28&gt;9,N28-0.75,N28-0.5))</f>
        <v>0</v>
      </c>
      <c r="P28" s="345">
        <f t="shared" si="6"/>
        <v>0</v>
      </c>
      <c r="Q28" s="150">
        <f t="shared" si="8"/>
        <v>0</v>
      </c>
      <c r="R28" s="150">
        <f t="shared" si="9"/>
        <v>0</v>
      </c>
      <c r="S28" s="266"/>
      <c r="T28" s="433"/>
      <c r="U28" s="443"/>
      <c r="V28" s="221"/>
      <c r="W28" s="222">
        <f>IF(AND(A28="F",C29="So"),0,IF(AND(A29="F",C28="So"),0,IF(A28="F",IF(I28="*",1.5,0),IF(A29="F",IF(I28="*",0.5,0),IF(C28="So",IF(I28="*",1.5,0),IF(C29="So",IF(I28="*",0.5,0),IF(I28="*",2,0)))))))</f>
        <v>0</v>
      </c>
      <c r="X28" s="222">
        <f t="shared" si="10"/>
        <v>0</v>
      </c>
      <c r="Y28" s="222">
        <f>IF(A28="F",IF(AND(I28="*",I27="*"),Q28,IF(I28="*",Q28-2+0.5,IF(I26="*",Q28+1.5,Q28))),0)</f>
        <v>0</v>
      </c>
    </row>
    <row r="29" spans="1:25" ht="18" customHeight="1" x14ac:dyDescent="0.25">
      <c r="A29" s="283"/>
      <c r="B29" s="278">
        <v>20</v>
      </c>
      <c r="C29" s="239" t="s">
        <v>14</v>
      </c>
      <c r="D29" s="261"/>
      <c r="E29" s="261"/>
      <c r="F29" s="261"/>
      <c r="G29" s="262"/>
      <c r="H29" s="261"/>
      <c r="I29" s="261"/>
      <c r="J29" s="264">
        <f t="shared" si="0"/>
        <v>0</v>
      </c>
      <c r="K29" s="264">
        <f t="shared" si="32"/>
        <v>0</v>
      </c>
      <c r="L29" s="265">
        <f t="shared" si="2"/>
        <v>0</v>
      </c>
      <c r="M29" s="150">
        <f t="shared" si="3"/>
        <v>0</v>
      </c>
      <c r="N29" s="345">
        <f t="shared" si="4"/>
        <v>0</v>
      </c>
      <c r="O29" s="345">
        <f t="shared" si="33"/>
        <v>0</v>
      </c>
      <c r="P29" s="345">
        <f t="shared" si="6"/>
        <v>0</v>
      </c>
      <c r="Q29" s="150">
        <f t="shared" si="8"/>
        <v>0</v>
      </c>
      <c r="R29" s="150">
        <f t="shared" si="9"/>
        <v>0</v>
      </c>
      <c r="S29" s="266"/>
      <c r="T29" s="433"/>
      <c r="U29" s="443"/>
      <c r="V29" s="221"/>
      <c r="W29" s="222">
        <f>IF(AND(A29="F",C30="So"),0,IF(AND(A30="F",C29="So"),0,IF(A29="F",IF(I29="*",1.5,0),IF(A30="F",IF(I29="*",0.5,0),IF(C29="So",IF(I29="*",1.5,0),IF(C30="So",IF(I29="*",0.5,0),IF(I29="*",2,0)))))))</f>
        <v>0</v>
      </c>
      <c r="X29" s="222">
        <f t="shared" si="10"/>
        <v>0</v>
      </c>
      <c r="Y29" s="222">
        <f>IF(A29="F",IF(AND(I29="*",I28="*"),Q29,IF(I29="*",Q29-2+0.5,IF(I28="*",Q29+1.5,Q29))),0)</f>
        <v>0</v>
      </c>
    </row>
    <row r="30" spans="1:25" ht="18" customHeight="1" x14ac:dyDescent="0.25">
      <c r="A30" s="174" t="s">
        <v>77</v>
      </c>
      <c r="B30" s="289">
        <v>21</v>
      </c>
      <c r="C30" s="224" t="s">
        <v>15</v>
      </c>
      <c r="D30" s="272"/>
      <c r="E30" s="272"/>
      <c r="F30" s="272"/>
      <c r="G30" s="273"/>
      <c r="H30" s="272"/>
      <c r="I30" s="272"/>
      <c r="J30" s="274">
        <f t="shared" si="0"/>
        <v>0</v>
      </c>
      <c r="K30" s="274">
        <f t="shared" si="32"/>
        <v>0</v>
      </c>
      <c r="L30" s="275">
        <f t="shared" si="2"/>
        <v>0</v>
      </c>
      <c r="M30" s="144">
        <f t="shared" si="3"/>
        <v>0</v>
      </c>
      <c r="N30" s="347">
        <f t="shared" si="4"/>
        <v>0</v>
      </c>
      <c r="O30" s="347">
        <f t="shared" si="33"/>
        <v>0</v>
      </c>
      <c r="P30" s="347">
        <f t="shared" si="6"/>
        <v>0</v>
      </c>
      <c r="Q30" s="144">
        <f t="shared" si="8"/>
        <v>0</v>
      </c>
      <c r="R30" s="144">
        <f t="shared" si="9"/>
        <v>0</v>
      </c>
      <c r="S30" s="252"/>
      <c r="T30" s="451"/>
      <c r="U30" s="454"/>
      <c r="V30" s="283"/>
      <c r="W30" s="222">
        <f t="shared" si="18"/>
        <v>0</v>
      </c>
      <c r="X30" s="222">
        <f t="shared" si="10"/>
        <v>0</v>
      </c>
      <c r="Y30" s="222">
        <f>IF(A30="F",IF(AND(I30="*",I29="*"),Q30,IF(I30="*",Q30-2+0.5,IF(I29="*",Q30+1.5,Q30))),0)</f>
        <v>0</v>
      </c>
    </row>
    <row r="31" spans="1:25" ht="18" customHeight="1" x14ac:dyDescent="0.25">
      <c r="A31" s="174"/>
      <c r="B31" s="278">
        <v>22</v>
      </c>
      <c r="C31" s="239" t="s">
        <v>16</v>
      </c>
      <c r="D31" s="263"/>
      <c r="E31" s="263"/>
      <c r="F31" s="261"/>
      <c r="G31" s="262"/>
      <c r="H31" s="263"/>
      <c r="I31" s="241"/>
      <c r="J31" s="243">
        <f t="shared" si="0"/>
        <v>0</v>
      </c>
      <c r="K31" s="243">
        <f t="shared" si="32"/>
        <v>0</v>
      </c>
      <c r="L31" s="244">
        <f t="shared" si="2"/>
        <v>0</v>
      </c>
      <c r="M31" s="150">
        <f t="shared" si="3"/>
        <v>0</v>
      </c>
      <c r="N31" s="345">
        <f t="shared" si="4"/>
        <v>0</v>
      </c>
      <c r="O31" s="345">
        <f t="shared" si="33"/>
        <v>0</v>
      </c>
      <c r="P31" s="345">
        <f t="shared" si="6"/>
        <v>0</v>
      </c>
      <c r="Q31" s="150">
        <f t="shared" si="8"/>
        <v>0</v>
      </c>
      <c r="R31" s="150">
        <f t="shared" si="9"/>
        <v>0</v>
      </c>
      <c r="S31" s="266"/>
      <c r="T31" s="433"/>
      <c r="U31" s="443"/>
      <c r="V31" s="221"/>
      <c r="W31" s="222">
        <f t="shared" si="18"/>
        <v>0</v>
      </c>
      <c r="X31" s="222">
        <f t="shared" si="10"/>
        <v>0</v>
      </c>
      <c r="Y31" s="222">
        <f>IF(A31="F",IF(AND(I31="*",I30="*"),Q31,IF(I31="*",Q31-2+0.5,IF(I30="*",Q31+1.5,Q31))),0)</f>
        <v>0</v>
      </c>
    </row>
    <row r="32" spans="1:25" ht="18" customHeight="1" x14ac:dyDescent="0.25">
      <c r="A32" s="174"/>
      <c r="B32" s="284">
        <v>23</v>
      </c>
      <c r="C32" s="214" t="s">
        <v>17</v>
      </c>
      <c r="D32" s="268"/>
      <c r="E32" s="285"/>
      <c r="F32" s="285"/>
      <c r="G32" s="286"/>
      <c r="H32" s="285"/>
      <c r="I32" s="285"/>
      <c r="J32" s="287">
        <f t="shared" si="0"/>
        <v>0</v>
      </c>
      <c r="K32" s="287">
        <f t="shared" si="32"/>
        <v>0</v>
      </c>
      <c r="L32" s="288">
        <f t="shared" si="2"/>
        <v>0</v>
      </c>
      <c r="M32" s="151">
        <f t="shared" si="3"/>
        <v>0</v>
      </c>
      <c r="N32" s="346">
        <f t="shared" si="4"/>
        <v>0</v>
      </c>
      <c r="O32" s="346">
        <f t="shared" si="33"/>
        <v>0</v>
      </c>
      <c r="P32" s="346">
        <f t="shared" si="6"/>
        <v>0</v>
      </c>
      <c r="Q32" s="151">
        <f t="shared" si="8"/>
        <v>0</v>
      </c>
      <c r="R32" s="151">
        <f t="shared" si="9"/>
        <v>0</v>
      </c>
      <c r="S32" s="250"/>
      <c r="T32" s="430"/>
      <c r="U32" s="440"/>
      <c r="V32" s="221"/>
      <c r="W32" s="222">
        <f t="shared" si="18"/>
        <v>0</v>
      </c>
      <c r="X32" s="222">
        <f t="shared" si="10"/>
        <v>0</v>
      </c>
      <c r="Y32" s="222">
        <f>IF(A32="F",IF(AND(I32="*",I31="*"),Q32,IF(I32="*",Q32-2+0.5,IF(I31="*",Q32+1.5,Q32))),0)</f>
        <v>0</v>
      </c>
    </row>
    <row r="33" spans="1:26" ht="18" customHeight="1" x14ac:dyDescent="0.25">
      <c r="A33" s="174"/>
      <c r="B33" s="289">
        <v>24</v>
      </c>
      <c r="C33" s="224" t="s">
        <v>10</v>
      </c>
      <c r="D33" s="272"/>
      <c r="E33" s="290"/>
      <c r="F33" s="290"/>
      <c r="G33" s="291"/>
      <c r="H33" s="290"/>
      <c r="I33" s="290"/>
      <c r="J33" s="292">
        <f t="shared" si="0"/>
        <v>0</v>
      </c>
      <c r="K33" s="292">
        <f t="shared" si="32"/>
        <v>0</v>
      </c>
      <c r="L33" s="293">
        <f t="shared" si="2"/>
        <v>0</v>
      </c>
      <c r="M33" s="144">
        <f t="shared" si="3"/>
        <v>0</v>
      </c>
      <c r="N33" s="347">
        <f t="shared" si="4"/>
        <v>0</v>
      </c>
      <c r="O33" s="347">
        <f t="shared" si="33"/>
        <v>0</v>
      </c>
      <c r="P33" s="347">
        <f t="shared" si="6"/>
        <v>0</v>
      </c>
      <c r="Q33" s="144">
        <f t="shared" si="8"/>
        <v>0</v>
      </c>
      <c r="R33" s="144">
        <f t="shared" si="9"/>
        <v>0</v>
      </c>
      <c r="S33" s="252"/>
      <c r="T33" s="431"/>
      <c r="U33" s="441"/>
      <c r="V33" s="221"/>
      <c r="W33" s="222">
        <f>IF(AND(A33="F",C35="So"),0,IF(AND(A35="F",C33="So"),0,IF(A33="F",IF(I33="*",1.5,0),IF(A35="F",IF(I33="*",0.5,0),IF(C33="So",IF(I33="*",1.5,0),IF(C35="So",IF(I33="*",0.5,0),IF(I33="*",2,0)))))))</f>
        <v>0</v>
      </c>
      <c r="X33" s="222">
        <f t="shared" si="10"/>
        <v>0</v>
      </c>
      <c r="Y33" s="222">
        <f>IF(A33="F",IF(AND(I33="*",I32="*"),Q33,IF(I33="*",Q33-2+0.5,IF(I32="*",Q33+1.5,Q33))),0)</f>
        <v>0</v>
      </c>
    </row>
    <row r="34" spans="1:26" ht="18" customHeight="1" x14ac:dyDescent="0.25">
      <c r="A34" s="174"/>
      <c r="B34" s="277"/>
      <c r="C34" s="497" t="s">
        <v>11</v>
      </c>
      <c r="D34" s="498"/>
      <c r="E34" s="498"/>
      <c r="F34" s="498"/>
      <c r="G34" s="498"/>
      <c r="H34" s="499"/>
      <c r="I34" s="232"/>
      <c r="J34" s="233"/>
      <c r="K34" s="233"/>
      <c r="L34" s="234"/>
      <c r="M34" s="154">
        <f>SUM(M27:M33)</f>
        <v>0</v>
      </c>
      <c r="N34" s="343">
        <f t="shared" ref="N34:R34" si="34">SUM(N27:N33)</f>
        <v>0</v>
      </c>
      <c r="O34" s="343">
        <f t="shared" si="34"/>
        <v>0</v>
      </c>
      <c r="P34" s="343">
        <f t="shared" si="34"/>
        <v>0</v>
      </c>
      <c r="Q34" s="154">
        <f t="shared" si="34"/>
        <v>0</v>
      </c>
      <c r="R34" s="154">
        <f t="shared" si="34"/>
        <v>0</v>
      </c>
      <c r="S34" s="235"/>
      <c r="T34" s="432"/>
      <c r="U34" s="442"/>
      <c r="V34" s="237"/>
      <c r="W34" s="222">
        <f t="shared" si="18"/>
        <v>0</v>
      </c>
      <c r="X34" s="222">
        <f>IF(Y34&gt;0.01,0,IF(C34="So",IF(AND(I34="*",I33="*"),Q34,IF(I34="*",Q34-2+0.5,IF(I33="*",Q34+1.5,Q34))),0))</f>
        <v>0</v>
      </c>
      <c r="Y34" s="222">
        <f>IF(A26="F",IF(AND(I34="*",I33="*"),Q34,IF(I34="*",Q34-2+0.5,IF(I33="*",Q34+1.5,Q34))),0)</f>
        <v>0</v>
      </c>
    </row>
    <row r="35" spans="1:26" ht="18" customHeight="1" x14ac:dyDescent="0.25">
      <c r="A35" s="174"/>
      <c r="B35" s="278">
        <v>25</v>
      </c>
      <c r="C35" s="239" t="s">
        <v>12</v>
      </c>
      <c r="D35" s="201"/>
      <c r="E35" s="201"/>
      <c r="F35" s="201"/>
      <c r="G35" s="279"/>
      <c r="H35" s="201"/>
      <c r="I35" s="201"/>
      <c r="J35" s="280">
        <f t="shared" si="0"/>
        <v>0</v>
      </c>
      <c r="K35" s="280">
        <f>IF(J35&lt;6.01,J35,IF(J35&gt;9,J35-0.75,J35-0.5))</f>
        <v>0</v>
      </c>
      <c r="L35" s="281">
        <f t="shared" si="2"/>
        <v>0</v>
      </c>
      <c r="M35" s="150">
        <f t="shared" si="3"/>
        <v>0</v>
      </c>
      <c r="N35" s="345">
        <f t="shared" si="4"/>
        <v>0</v>
      </c>
      <c r="O35" s="345">
        <f>IF(N35&lt;6.01,N35,IF(N35&gt;9,N35-0.75,N35-0.5))</f>
        <v>0</v>
      </c>
      <c r="P35" s="345">
        <f t="shared" si="6"/>
        <v>0</v>
      </c>
      <c r="Q35" s="150">
        <f t="shared" si="8"/>
        <v>0</v>
      </c>
      <c r="R35" s="150">
        <f t="shared" si="9"/>
        <v>0</v>
      </c>
      <c r="S35" s="266"/>
      <c r="T35" s="434"/>
      <c r="U35" s="444"/>
      <c r="V35" s="260"/>
      <c r="W35" s="222">
        <f>IF(AND(A35="F",C36="So"),0,IF(AND(A36="F",C35="So"),0,IF(A35="F",IF(I35="*",1.5,0),IF(A36="F",IF(I35="*",0.5,0),IF(C35="So",IF(I35="*",1.5,0),IF(C36="So",IF(I35="*",0.5,0),IF(I35="*",2,0)))))))</f>
        <v>0</v>
      </c>
      <c r="X35" s="222">
        <f>IF(Y35&gt;0.01,0,IF(C35="So",IF(AND(I35="*",I33="*"),Q35,IF(I35="*",Q35-2+0.5,IF(I33="*",Q35+1.5,Q35))),0))</f>
        <v>0</v>
      </c>
      <c r="Y35" s="222">
        <f>IF(A35="F",IF(AND(I35="*",I33="*"),Q35,IF(I35="*",Q35-2+0.5,IF(I33="*",Q35+1.5,Q35))),0)</f>
        <v>0</v>
      </c>
    </row>
    <row r="36" spans="1:26" ht="18" customHeight="1" x14ac:dyDescent="0.25">
      <c r="A36" s="174"/>
      <c r="B36" s="278">
        <v>26</v>
      </c>
      <c r="C36" s="239" t="s">
        <v>13</v>
      </c>
      <c r="D36" s="201"/>
      <c r="E36" s="201"/>
      <c r="F36" s="201"/>
      <c r="G36" s="279"/>
      <c r="H36" s="201"/>
      <c r="I36" s="201"/>
      <c r="J36" s="280">
        <f t="shared" si="0"/>
        <v>0</v>
      </c>
      <c r="K36" s="280">
        <f t="shared" ref="K36:K39" si="35">IF(J36&lt;6.01,J36,IF(J36&gt;9,J36-0.75,J36-0.5))</f>
        <v>0</v>
      </c>
      <c r="L36" s="281">
        <f t="shared" si="2"/>
        <v>0</v>
      </c>
      <c r="M36" s="150">
        <f t="shared" si="3"/>
        <v>0</v>
      </c>
      <c r="N36" s="345">
        <f t="shared" si="4"/>
        <v>0</v>
      </c>
      <c r="O36" s="345">
        <f t="shared" ref="O36:O41" si="36">IF(N36&lt;6.01,N36,IF(N36&gt;9,N36-0.75,N36-0.5))</f>
        <v>0</v>
      </c>
      <c r="P36" s="345">
        <f t="shared" si="6"/>
        <v>0</v>
      </c>
      <c r="Q36" s="150">
        <f t="shared" si="8"/>
        <v>0</v>
      </c>
      <c r="R36" s="150">
        <f t="shared" si="9"/>
        <v>0</v>
      </c>
      <c r="S36" s="266"/>
      <c r="T36" s="434"/>
      <c r="U36" s="444"/>
      <c r="V36" s="260"/>
      <c r="W36" s="222">
        <f t="shared" ref="W36:W39" si="37">IF(AND(A36="F",C37="So"),0,IF(AND(A37="F",C36="So"),0,IF(A36="F",IF(I36="*",1.5,0),IF(A37="F",IF(I36="*",0.5,0),IF(C36="So",IF(I36="*",1.5,0),IF(C37="So",IF(I36="*",0.5,0),IF(I36="*",2,0)))))))</f>
        <v>0</v>
      </c>
      <c r="X36" s="222">
        <f>IF(Y36&gt;0.01,0,IF(C36="So",IF(AND(I36="*",I35="*"),Q36,IF(I36="*",Q36-2+0.5,IF(I35="*",Q36+1.5,Q36))),0))</f>
        <v>0</v>
      </c>
      <c r="Y36" s="222">
        <f t="shared" ref="Y36:Y41" si="38">IF(A36="F",IF(AND(I36="*",I35="*"),Q36,IF(I36="*",Q36-2+0.5,IF(I35="*",Q36+1.5,Q36))),0)</f>
        <v>0</v>
      </c>
    </row>
    <row r="37" spans="1:26" ht="18" customHeight="1" x14ac:dyDescent="0.25">
      <c r="A37" s="174"/>
      <c r="B37" s="278">
        <v>27</v>
      </c>
      <c r="C37" s="239" t="s">
        <v>14</v>
      </c>
      <c r="D37" s="201"/>
      <c r="E37" s="201"/>
      <c r="F37" s="201"/>
      <c r="G37" s="279"/>
      <c r="H37" s="201"/>
      <c r="I37" s="201"/>
      <c r="J37" s="280">
        <f t="shared" si="0"/>
        <v>0</v>
      </c>
      <c r="K37" s="280">
        <f t="shared" si="35"/>
        <v>0</v>
      </c>
      <c r="L37" s="281">
        <f t="shared" si="2"/>
        <v>0</v>
      </c>
      <c r="M37" s="150">
        <f t="shared" si="3"/>
        <v>0</v>
      </c>
      <c r="N37" s="345">
        <f t="shared" si="4"/>
        <v>0</v>
      </c>
      <c r="O37" s="345">
        <f t="shared" si="36"/>
        <v>0</v>
      </c>
      <c r="P37" s="345">
        <f t="shared" si="6"/>
        <v>0</v>
      </c>
      <c r="Q37" s="150">
        <f t="shared" si="8"/>
        <v>0</v>
      </c>
      <c r="R37" s="150">
        <f t="shared" si="9"/>
        <v>0</v>
      </c>
      <c r="S37" s="266"/>
      <c r="T37" s="434"/>
      <c r="U37" s="444"/>
      <c r="V37" s="260"/>
      <c r="W37" s="222">
        <f t="shared" si="37"/>
        <v>0</v>
      </c>
      <c r="X37" s="222">
        <f t="shared" ref="X37:X41" si="39">IF(Y37&gt;0.01,0,IF(C37="So",IF(AND(I37="*",I36="*"),Q37,IF(I37="*",Q37-2+0.5,IF(I36="*",Q37+1.5,Q37))),0))</f>
        <v>0</v>
      </c>
      <c r="Y37" s="222">
        <f t="shared" si="38"/>
        <v>0</v>
      </c>
    </row>
    <row r="38" spans="1:26" ht="18" customHeight="1" x14ac:dyDescent="0.25">
      <c r="A38" s="174"/>
      <c r="B38" s="278">
        <v>28</v>
      </c>
      <c r="C38" s="239" t="s">
        <v>15</v>
      </c>
      <c r="D38" s="201"/>
      <c r="E38" s="201"/>
      <c r="F38" s="201"/>
      <c r="G38" s="279"/>
      <c r="H38" s="201"/>
      <c r="I38" s="201"/>
      <c r="J38" s="280">
        <f t="shared" si="0"/>
        <v>0</v>
      </c>
      <c r="K38" s="280">
        <f t="shared" si="35"/>
        <v>0</v>
      </c>
      <c r="L38" s="281">
        <f t="shared" si="2"/>
        <v>0</v>
      </c>
      <c r="M38" s="150">
        <f t="shared" si="3"/>
        <v>0</v>
      </c>
      <c r="N38" s="345">
        <f t="shared" si="4"/>
        <v>0</v>
      </c>
      <c r="O38" s="345">
        <f t="shared" si="36"/>
        <v>0</v>
      </c>
      <c r="P38" s="345">
        <f t="shared" si="6"/>
        <v>0</v>
      </c>
      <c r="Q38" s="150">
        <f t="shared" si="8"/>
        <v>0</v>
      </c>
      <c r="R38" s="150">
        <f t="shared" si="9"/>
        <v>0</v>
      </c>
      <c r="S38" s="266"/>
      <c r="T38" s="434"/>
      <c r="U38" s="444"/>
      <c r="V38" s="260"/>
      <c r="W38" s="222">
        <f t="shared" si="37"/>
        <v>0</v>
      </c>
      <c r="X38" s="222">
        <f>IF(Y38&gt;0.01,0,IF(C38="So",IF(AND(I38="*",I37="*"),Q38,IF(I38="*",Q38-2+0.5,IF(I37="*",Q38+1.5,Q38))),0))</f>
        <v>0</v>
      </c>
      <c r="Y38" s="222">
        <f t="shared" si="38"/>
        <v>0</v>
      </c>
    </row>
    <row r="39" spans="1:26" ht="18" customHeight="1" x14ac:dyDescent="0.25">
      <c r="B39" s="278">
        <v>29</v>
      </c>
      <c r="C39" s="239" t="s">
        <v>16</v>
      </c>
      <c r="D39" s="201"/>
      <c r="E39" s="201"/>
      <c r="F39" s="201"/>
      <c r="G39" s="279"/>
      <c r="H39" s="201"/>
      <c r="I39" s="201"/>
      <c r="J39" s="280">
        <f t="shared" si="0"/>
        <v>0</v>
      </c>
      <c r="K39" s="280">
        <f t="shared" si="35"/>
        <v>0</v>
      </c>
      <c r="L39" s="281">
        <f t="shared" si="2"/>
        <v>0</v>
      </c>
      <c r="M39" s="150">
        <f t="shared" si="3"/>
        <v>0</v>
      </c>
      <c r="N39" s="345">
        <f t="shared" si="4"/>
        <v>0</v>
      </c>
      <c r="O39" s="345">
        <f t="shared" si="36"/>
        <v>0</v>
      </c>
      <c r="P39" s="345">
        <f t="shared" si="6"/>
        <v>0</v>
      </c>
      <c r="Q39" s="150">
        <f t="shared" si="8"/>
        <v>0</v>
      </c>
      <c r="R39" s="150">
        <f t="shared" si="9"/>
        <v>0</v>
      </c>
      <c r="S39" s="266"/>
      <c r="T39" s="434"/>
      <c r="U39" s="444"/>
      <c r="V39" s="359"/>
      <c r="W39" s="360">
        <f t="shared" si="37"/>
        <v>0</v>
      </c>
      <c r="X39" s="360">
        <f t="shared" si="39"/>
        <v>0</v>
      </c>
      <c r="Y39" s="360">
        <f t="shared" si="38"/>
        <v>0</v>
      </c>
      <c r="Z39" s="361"/>
    </row>
    <row r="40" spans="1:26" ht="18" customHeight="1" x14ac:dyDescent="0.25">
      <c r="B40" s="213">
        <v>30</v>
      </c>
      <c r="C40" s="214" t="s">
        <v>17</v>
      </c>
      <c r="D40" s="268"/>
      <c r="E40" s="268"/>
      <c r="F40" s="268"/>
      <c r="G40" s="269"/>
      <c r="H40" s="268"/>
      <c r="I40" s="268"/>
      <c r="J40" s="355">
        <f t="shared" si="0"/>
        <v>0</v>
      </c>
      <c r="K40" s="270">
        <f>IF(J40&lt;6.01,J40,IF(J40&gt;9,J40-0.75,J40-0.5))</f>
        <v>0</v>
      </c>
      <c r="L40" s="356">
        <f t="shared" si="2"/>
        <v>0</v>
      </c>
      <c r="M40" s="151">
        <f t="shared" si="3"/>
        <v>0</v>
      </c>
      <c r="N40" s="346">
        <f t="shared" si="4"/>
        <v>0</v>
      </c>
      <c r="O40" s="346">
        <f t="shared" si="36"/>
        <v>0</v>
      </c>
      <c r="P40" s="346">
        <f t="shared" si="6"/>
        <v>0</v>
      </c>
      <c r="Q40" s="151">
        <f t="shared" si="8"/>
        <v>0</v>
      </c>
      <c r="R40" s="151">
        <f t="shared" si="9"/>
        <v>0</v>
      </c>
      <c r="S40" s="250"/>
      <c r="T40" s="430"/>
      <c r="U40" s="440"/>
      <c r="V40" s="362"/>
      <c r="W40" s="360">
        <f>IF(AND(A40="F",C42="So"),0,IF(AND(A42="F",C40="So"),0,IF(A40="F",IF(I40="*",1.5,0),IF(A42="F",IF(I40="*",0.5,0),IF(C40="So",IF(I40="*",1.5,0),IF(C42="So",IF(I40="*",0.5,0),IF(I40="*",2,0)))))))</f>
        <v>0</v>
      </c>
      <c r="X40" s="360">
        <f t="shared" si="39"/>
        <v>0</v>
      </c>
      <c r="Y40" s="360">
        <f t="shared" si="38"/>
        <v>0</v>
      </c>
      <c r="Z40" s="361"/>
    </row>
    <row r="41" spans="1:26" ht="18" customHeight="1" thickBot="1" x14ac:dyDescent="0.3">
      <c r="A41" t="s">
        <v>77</v>
      </c>
      <c r="B41" s="223">
        <v>31</v>
      </c>
      <c r="C41" s="224" t="s">
        <v>10</v>
      </c>
      <c r="D41" s="363"/>
      <c r="E41" s="363"/>
      <c r="F41" s="363"/>
      <c r="G41" s="363"/>
      <c r="H41" s="363"/>
      <c r="I41" s="290"/>
      <c r="J41" s="364">
        <f t="shared" si="0"/>
        <v>0</v>
      </c>
      <c r="K41" s="274">
        <f>IF(J41&lt;6.01,J41,IF(J41&gt;9,J41-0.75,J41-0.5))</f>
        <v>0</v>
      </c>
      <c r="L41" s="365">
        <f t="shared" si="2"/>
        <v>0</v>
      </c>
      <c r="M41" s="144">
        <f t="shared" si="3"/>
        <v>0</v>
      </c>
      <c r="N41" s="347">
        <f t="shared" si="4"/>
        <v>0</v>
      </c>
      <c r="O41" s="347">
        <f t="shared" si="36"/>
        <v>0</v>
      </c>
      <c r="P41" s="347">
        <f t="shared" si="6"/>
        <v>0</v>
      </c>
      <c r="Q41" s="144">
        <f t="shared" si="8"/>
        <v>0</v>
      </c>
      <c r="R41" s="144">
        <f t="shared" si="9"/>
        <v>0</v>
      </c>
      <c r="S41" s="252"/>
      <c r="T41" s="431"/>
      <c r="U41" s="441"/>
      <c r="V41" s="362"/>
      <c r="W41" s="360">
        <f>IF(AND(A41="F",C43="So"),0,IF(AND(A43="F",C41="So"),0,IF(A41="F",IF(I41="*",1.5,0),IF(A43="F",IF(I41="*",0.5,0),IF(C41="So",IF(I41="*",1.5,0),IF(C43="So",IF(I41="*",0.5,0),IF(I41="*",2,0)))))))</f>
        <v>0</v>
      </c>
      <c r="X41" s="360">
        <f t="shared" si="39"/>
        <v>0</v>
      </c>
      <c r="Y41" s="360">
        <f t="shared" si="38"/>
        <v>0</v>
      </c>
      <c r="Z41" s="361"/>
    </row>
    <row r="42" spans="1:26" ht="18" customHeight="1" thickBot="1" x14ac:dyDescent="0.3">
      <c r="B42" s="231"/>
      <c r="C42" s="497" t="s">
        <v>11</v>
      </c>
      <c r="D42" s="498"/>
      <c r="E42" s="498"/>
      <c r="F42" s="498"/>
      <c r="G42" s="498"/>
      <c r="H42" s="499"/>
      <c r="I42" s="232"/>
      <c r="J42" s="233"/>
      <c r="K42" s="233"/>
      <c r="L42" s="234"/>
      <c r="M42" s="154">
        <f>SUM(M35:M40)</f>
        <v>0</v>
      </c>
      <c r="N42" s="154">
        <f t="shared" ref="N42:R42" si="40">SUM(N35:N40)</f>
        <v>0</v>
      </c>
      <c r="O42" s="154">
        <f t="shared" si="40"/>
        <v>0</v>
      </c>
      <c r="P42" s="154">
        <f t="shared" si="40"/>
        <v>0</v>
      </c>
      <c r="Q42" s="154">
        <f t="shared" si="40"/>
        <v>0</v>
      </c>
      <c r="R42" s="154">
        <f t="shared" si="40"/>
        <v>0</v>
      </c>
      <c r="S42" s="302"/>
      <c r="T42" s="437"/>
      <c r="U42" s="446">
        <f>SUM(U7:U41)</f>
        <v>0</v>
      </c>
      <c r="V42" s="303"/>
      <c r="W42" s="337">
        <f>SUM(W7:W40)</f>
        <v>0</v>
      </c>
      <c r="X42" s="337">
        <f>SUM(X7:X40)</f>
        <v>0</v>
      </c>
      <c r="Y42" s="337">
        <f>SUM(Y7:Y40)</f>
        <v>0</v>
      </c>
    </row>
    <row r="43" spans="1:26" ht="18" customHeight="1" x14ac:dyDescent="0.25">
      <c r="B43" s="304"/>
      <c r="C43" s="283"/>
      <c r="D43" s="305"/>
      <c r="E43" s="305"/>
      <c r="F43" s="305"/>
      <c r="G43" s="306"/>
      <c r="H43" s="307"/>
      <c r="I43" s="307"/>
      <c r="J43" s="308"/>
      <c r="K43" s="308"/>
      <c r="L43" s="309"/>
      <c r="M43" s="310"/>
      <c r="N43" s="308"/>
      <c r="O43" s="308"/>
      <c r="P43" s="309"/>
      <c r="Q43" s="311"/>
      <c r="R43" s="310"/>
      <c r="S43" s="312"/>
      <c r="T43" s="182"/>
      <c r="U43" s="182"/>
      <c r="V43" s="182"/>
    </row>
    <row r="44" spans="1:26" ht="18" customHeight="1" x14ac:dyDescent="0.25">
      <c r="B44" s="482" t="s">
        <v>18</v>
      </c>
      <c r="C44" s="483"/>
      <c r="D44" s="483"/>
      <c r="E44" s="483"/>
      <c r="F44" s="483"/>
      <c r="G44" s="483"/>
      <c r="H44" s="484"/>
      <c r="I44" s="313"/>
      <c r="J44" s="314"/>
      <c r="K44" s="314"/>
      <c r="L44" s="315"/>
      <c r="M44" s="316">
        <f>ROUND((Q2/5*G1)*4,0)/4</f>
        <v>152</v>
      </c>
      <c r="N44" s="178"/>
      <c r="O44" s="178"/>
      <c r="P44" s="179"/>
      <c r="Q44" s="164" t="s">
        <v>65</v>
      </c>
      <c r="R44" s="180"/>
      <c r="S44" s="317" t="s">
        <v>57</v>
      </c>
      <c r="T44" s="318"/>
      <c r="U44" s="428"/>
      <c r="V44" s="319"/>
    </row>
    <row r="45" spans="1:26" ht="18" customHeight="1" x14ac:dyDescent="0.25">
      <c r="B45" s="482" t="s">
        <v>19</v>
      </c>
      <c r="C45" s="483"/>
      <c r="D45" s="483"/>
      <c r="E45" s="483"/>
      <c r="F45" s="483"/>
      <c r="G45" s="483"/>
      <c r="H45" s="484"/>
      <c r="I45" s="313"/>
      <c r="J45" s="314"/>
      <c r="K45" s="314"/>
      <c r="L45" s="315"/>
      <c r="M45" s="316">
        <f>SUM(Q42,Q34,Q26,Q18,Q10)</f>
        <v>0</v>
      </c>
      <c r="N45" s="178"/>
      <c r="O45" s="178"/>
      <c r="P45" s="179"/>
      <c r="Q45" s="164" t="s">
        <v>65</v>
      </c>
      <c r="R45" s="180"/>
      <c r="S45" s="317" t="s">
        <v>58</v>
      </c>
      <c r="T45" s="318">
        <v>26</v>
      </c>
      <c r="U45" s="428"/>
      <c r="V45" s="319"/>
    </row>
    <row r="46" spans="1:26" ht="18" customHeight="1" x14ac:dyDescent="0.25">
      <c r="B46" s="471" t="s">
        <v>20</v>
      </c>
      <c r="C46" s="472"/>
      <c r="D46" s="472"/>
      <c r="E46" s="472"/>
      <c r="F46" s="472"/>
      <c r="G46" s="472"/>
      <c r="H46" s="473"/>
      <c r="I46" s="320"/>
      <c r="J46" s="321"/>
      <c r="K46" s="321"/>
      <c r="L46" s="322"/>
      <c r="M46" s="316"/>
      <c r="N46" s="178"/>
      <c r="O46" s="178"/>
      <c r="P46" s="179"/>
      <c r="Q46" s="180"/>
      <c r="R46" s="180"/>
      <c r="S46" s="317" t="s">
        <v>22</v>
      </c>
      <c r="T46" s="318">
        <v>0</v>
      </c>
      <c r="U46" s="428"/>
      <c r="V46" s="319"/>
    </row>
    <row r="47" spans="1:26" ht="18" customHeight="1" x14ac:dyDescent="0.25">
      <c r="B47" s="471" t="s">
        <v>21</v>
      </c>
      <c r="C47" s="472"/>
      <c r="D47" s="472"/>
      <c r="E47" s="472"/>
      <c r="F47" s="472"/>
      <c r="G47" s="472"/>
      <c r="H47" s="473"/>
      <c r="I47" s="320"/>
      <c r="J47" s="321"/>
      <c r="K47" s="321"/>
      <c r="L47" s="322"/>
      <c r="M47" s="316">
        <f>M45-M44</f>
        <v>-152</v>
      </c>
      <c r="N47" s="178"/>
      <c r="O47" s="178"/>
      <c r="P47" s="179"/>
      <c r="Q47" s="180"/>
      <c r="R47" s="180"/>
      <c r="S47" s="317" t="s">
        <v>24</v>
      </c>
      <c r="T47" s="318">
        <v>0</v>
      </c>
      <c r="U47" s="428"/>
      <c r="V47" s="319"/>
    </row>
    <row r="48" spans="1:26" ht="18" customHeight="1" x14ac:dyDescent="0.25">
      <c r="B48" s="471" t="s">
        <v>23</v>
      </c>
      <c r="C48" s="472"/>
      <c r="D48" s="472"/>
      <c r="E48" s="472"/>
      <c r="F48" s="472"/>
      <c r="G48" s="472"/>
      <c r="H48" s="473"/>
      <c r="I48" s="320"/>
      <c r="J48" s="321"/>
      <c r="K48" s="321"/>
      <c r="L48" s="322"/>
      <c r="M48" s="316">
        <f>M46+M47</f>
        <v>-152</v>
      </c>
      <c r="N48" s="178"/>
      <c r="O48" s="178"/>
      <c r="P48" s="179"/>
      <c r="Q48" s="180"/>
      <c r="R48" s="180"/>
      <c r="S48" s="317" t="s">
        <v>25</v>
      </c>
      <c r="T48" s="239">
        <f>T45+T44-T47</f>
        <v>26</v>
      </c>
      <c r="U48" s="390"/>
      <c r="V48" s="174"/>
    </row>
    <row r="49" spans="2:22" ht="18" customHeight="1" x14ac:dyDescent="0.25">
      <c r="B49" s="323"/>
      <c r="C49" s="174"/>
      <c r="D49" s="181"/>
      <c r="E49" s="181"/>
      <c r="F49" s="181"/>
      <c r="G49" s="191"/>
      <c r="H49" s="174"/>
      <c r="I49" s="174"/>
      <c r="J49" s="178"/>
      <c r="K49" s="178"/>
      <c r="L49" s="179"/>
      <c r="M49" s="180"/>
      <c r="N49" s="178"/>
      <c r="O49" s="178"/>
      <c r="P49" s="179"/>
      <c r="Q49" s="180"/>
      <c r="R49" s="180"/>
      <c r="S49" s="182"/>
      <c r="T49" s="174"/>
      <c r="U49" s="174"/>
      <c r="V49" s="174"/>
    </row>
    <row r="50" spans="2:22" ht="18" customHeight="1" x14ac:dyDescent="0.25">
      <c r="B50" s="464" t="s">
        <v>91</v>
      </c>
      <c r="C50" s="464"/>
      <c r="D50" s="464"/>
      <c r="E50" s="464"/>
      <c r="F50" s="464"/>
      <c r="G50" s="464"/>
      <c r="H50" s="464"/>
      <c r="I50" s="406"/>
      <c r="J50" s="407"/>
      <c r="K50" s="407"/>
      <c r="L50" s="408"/>
      <c r="M50" s="409">
        <f>U42</f>
        <v>0</v>
      </c>
      <c r="N50" s="324"/>
      <c r="O50" s="324"/>
      <c r="P50" s="325"/>
      <c r="Q50" s="327"/>
      <c r="R50" s="326"/>
      <c r="S50" s="511"/>
      <c r="T50" s="511"/>
      <c r="U50" s="328"/>
      <c r="V50" s="319"/>
    </row>
    <row r="51" spans="2:22" ht="18" customHeight="1" x14ac:dyDescent="0.25">
      <c r="B51" s="182"/>
      <c r="C51" s="182"/>
      <c r="D51" s="182"/>
      <c r="E51" s="182"/>
      <c r="F51" s="182"/>
      <c r="G51" s="329"/>
      <c r="H51" s="182"/>
      <c r="I51" s="182"/>
      <c r="J51" s="330"/>
      <c r="K51" s="330"/>
      <c r="L51" s="331"/>
      <c r="M51" s="193"/>
      <c r="N51" s="330"/>
      <c r="O51" s="330"/>
      <c r="P51" s="331"/>
      <c r="Q51" s="193"/>
      <c r="R51" s="193"/>
      <c r="S51" s="182" t="s">
        <v>60</v>
      </c>
      <c r="T51" s="182"/>
      <c r="U51" s="182"/>
      <c r="V51" s="182"/>
    </row>
    <row r="52" spans="2:22" ht="18" customHeight="1" x14ac:dyDescent="0.25">
      <c r="S52" s="336"/>
    </row>
  </sheetData>
  <sheetProtection algorithmName="SHA-512" hashValue="aQ5mwrovdyDdUzmc3VM+clxcUXcSiwEgR+UnoufkNi67QsHjSvRlSIIE3VQQK/SfZREdkQM7C+aGCoRkXwmHlA==" saltValue="/okP1083uAufPgX6Ym3dvQ==" spinCount="100000" sheet="1" objects="1" scenarios="1"/>
  <protectedRanges>
    <protectedRange sqref="U7:U41" name="Bereich4"/>
    <protectedRange algorithmName="SHA-512" hashValue="X3Xm64b4be5pug3O4vjckIHj3Kar+w0vrr3OjtxVTvTRQHcX5Jmdi0iAnUvD+WMN4y3t/RKQHVIgQDesSiL2ug==" saltValue="xbxa0NqRbsLr5n+cYaI1jA==" spinCount="100000" sqref="M46" name="Bereich2_1"/>
    <protectedRange algorithmName="SHA-512" hashValue="txP625vL2mv2jQ5+INdA6L1oceV3Ds+BfXH6qSsjWdrjtzYFhmINnsKLd6sIRj84+Onqz5LZSs6PGZZ+dQemPQ==" saltValue="a8gsHyEzEsMWf7xxi35D6A==" spinCount="100000" sqref="D8:I9 C7:I7 C10:I42" name="Bereich1_2_1"/>
    <protectedRange algorithmName="SHA-512" hashValue="X3Xm64b4be5pug3O4vjckIHj3Kar+w0vrr3OjtxVTvTRQHcX5Jmdi0iAnUvD+WMN4y3t/RKQHVIgQDesSiL2ug==" saltValue="xbxa0NqRbsLr5n+cYaI1jA==" spinCount="100000" sqref="E2:V3 T44:V47 S7:S42" name="Bereich2_2_1"/>
  </protectedRanges>
  <mergeCells count="29">
    <mergeCell ref="B48:H48"/>
    <mergeCell ref="S50:T50"/>
    <mergeCell ref="C34:H34"/>
    <mergeCell ref="C42:H42"/>
    <mergeCell ref="B44:H44"/>
    <mergeCell ref="B45:H45"/>
    <mergeCell ref="B46:H46"/>
    <mergeCell ref="B47:H47"/>
    <mergeCell ref="B50:H50"/>
    <mergeCell ref="R5:R6"/>
    <mergeCell ref="S5:S6"/>
    <mergeCell ref="W5:Y5"/>
    <mergeCell ref="C10:H10"/>
    <mergeCell ref="C18:H18"/>
    <mergeCell ref="M5:M6"/>
    <mergeCell ref="Q5:Q6"/>
    <mergeCell ref="C26:H26"/>
    <mergeCell ref="B5:B6"/>
    <mergeCell ref="C5:C6"/>
    <mergeCell ref="D5:E5"/>
    <mergeCell ref="G5:H5"/>
    <mergeCell ref="B2:D2"/>
    <mergeCell ref="E2:G2"/>
    <mergeCell ref="I2:M2"/>
    <mergeCell ref="N2:P2"/>
    <mergeCell ref="B3:D3"/>
    <mergeCell ref="E3:G3"/>
    <mergeCell ref="I3:M3"/>
    <mergeCell ref="N3:P3"/>
  </mergeCells>
  <phoneticPr fontId="14" type="noConversion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96000-5374-4392-8340-D80504F36618}">
  <dimension ref="A1:Y51"/>
  <sheetViews>
    <sheetView topLeftCell="A15" workbookViewId="0">
      <selection activeCell="Y41" sqref="Y41"/>
    </sheetView>
  </sheetViews>
  <sheetFormatPr baseColWidth="10" defaultColWidth="11.42578125" defaultRowHeight="18" customHeight="1" x14ac:dyDescent="0.25"/>
  <cols>
    <col min="1" max="1" width="3.140625" customWidth="1"/>
    <col min="2" max="2" width="3.7109375" bestFit="1" customWidth="1"/>
    <col min="3" max="3" width="4.28515625" customWidth="1"/>
    <col min="4" max="4" width="7.42578125" customWidth="1"/>
    <col min="5" max="5" width="8.5703125" customWidth="1"/>
    <col min="6" max="6" width="5.5703125" bestFit="1" customWidth="1"/>
    <col min="7" max="7" width="7" style="332" customWidth="1"/>
    <col min="8" max="8" width="7.42578125" customWidth="1"/>
    <col min="9" max="9" width="5.5703125" bestFit="1" customWidth="1"/>
    <col min="10" max="10" width="7.85546875" style="333" hidden="1" customWidth="1"/>
    <col min="11" max="11" width="5.28515625" style="333" hidden="1" customWidth="1"/>
    <col min="12" max="12" width="5.28515625" style="334" hidden="1" customWidth="1"/>
    <col min="13" max="13" width="8" style="335" customWidth="1"/>
    <col min="14" max="15" width="5.42578125" style="333" hidden="1" customWidth="1"/>
    <col min="16" max="16" width="6.42578125" style="334" hidden="1" customWidth="1"/>
    <col min="17" max="17" width="8.42578125" style="335" bestFit="1" customWidth="1"/>
    <col min="18" max="18" width="6.42578125" style="335" bestFit="1" customWidth="1"/>
    <col min="19" max="19" width="28.28515625" customWidth="1"/>
    <col min="20" max="20" width="10.42578125" bestFit="1" customWidth="1"/>
    <col min="21" max="21" width="6.28515625" customWidth="1"/>
    <col min="22" max="22" width="2.140625" customWidth="1"/>
    <col min="23" max="25" width="5.7109375" customWidth="1"/>
  </cols>
  <sheetData>
    <row r="1" spans="1:25" ht="18" customHeight="1" x14ac:dyDescent="0.3">
      <c r="A1" s="172" t="s">
        <v>81</v>
      </c>
      <c r="B1" s="173"/>
      <c r="C1" s="174"/>
      <c r="D1" s="175"/>
      <c r="E1" s="175"/>
      <c r="F1" s="175"/>
      <c r="G1" s="176">
        <v>21</v>
      </c>
      <c r="H1" s="177" t="s">
        <v>72</v>
      </c>
      <c r="I1" s="174"/>
      <c r="J1" s="178"/>
      <c r="K1" s="178"/>
      <c r="L1" s="179"/>
      <c r="M1" s="180"/>
      <c r="N1" s="178"/>
      <c r="O1" s="178"/>
      <c r="P1" s="179"/>
      <c r="Q1" s="180"/>
      <c r="R1" s="180"/>
      <c r="S1" s="174"/>
      <c r="T1" s="174"/>
      <c r="U1" s="174"/>
      <c r="V1" s="174"/>
    </row>
    <row r="2" spans="1:25" ht="18" customHeight="1" x14ac:dyDescent="0.25">
      <c r="A2" s="174"/>
      <c r="B2" s="493" t="s">
        <v>69</v>
      </c>
      <c r="C2" s="493"/>
      <c r="D2" s="493"/>
      <c r="E2" s="494"/>
      <c r="F2" s="494"/>
      <c r="G2" s="494"/>
      <c r="H2" s="182"/>
      <c r="I2" s="495" t="s">
        <v>71</v>
      </c>
      <c r="J2" s="495"/>
      <c r="K2" s="495"/>
      <c r="L2" s="495"/>
      <c r="M2" s="495"/>
      <c r="N2" s="496" t="s">
        <v>67</v>
      </c>
      <c r="O2" s="496"/>
      <c r="P2" s="496"/>
      <c r="Q2" s="183">
        <v>40</v>
      </c>
      <c r="R2" s="184"/>
      <c r="S2" s="185" t="s">
        <v>68</v>
      </c>
      <c r="T2" s="186"/>
      <c r="U2" s="426"/>
      <c r="V2" s="187"/>
      <c r="W2" s="188"/>
      <c r="X2" s="188"/>
    </row>
    <row r="3" spans="1:25" ht="18" customHeight="1" x14ac:dyDescent="0.25">
      <c r="A3" s="177"/>
      <c r="B3" s="493" t="s">
        <v>70</v>
      </c>
      <c r="C3" s="493"/>
      <c r="D3" s="493"/>
      <c r="E3" s="494"/>
      <c r="F3" s="494"/>
      <c r="G3" s="494"/>
      <c r="H3" s="182"/>
      <c r="I3" s="495" t="s">
        <v>73</v>
      </c>
      <c r="J3" s="495"/>
      <c r="K3" s="495"/>
      <c r="L3" s="495"/>
      <c r="M3" s="495"/>
      <c r="N3" s="496" t="s">
        <v>66</v>
      </c>
      <c r="O3" s="496"/>
      <c r="P3" s="496"/>
      <c r="Q3" s="189"/>
      <c r="R3" s="184"/>
      <c r="S3" s="175"/>
      <c r="T3" s="175"/>
      <c r="U3" s="181"/>
      <c r="V3" s="175"/>
      <c r="W3" s="190"/>
      <c r="X3" s="190"/>
      <c r="Y3" s="190"/>
    </row>
    <row r="4" spans="1:25" ht="9.75" customHeight="1" thickBot="1" x14ac:dyDescent="0.3">
      <c r="A4" s="174"/>
      <c r="B4" s="175"/>
      <c r="C4" s="175"/>
      <c r="D4" s="175"/>
      <c r="E4" s="175"/>
      <c r="F4" s="175"/>
      <c r="G4" s="191"/>
      <c r="H4" s="182"/>
      <c r="I4" s="182"/>
      <c r="J4" s="192"/>
      <c r="K4" s="192"/>
      <c r="L4" s="192"/>
      <c r="M4" s="193"/>
      <c r="N4" s="194"/>
      <c r="O4" s="194"/>
      <c r="P4" s="194"/>
      <c r="Q4" s="193"/>
      <c r="R4" s="184"/>
      <c r="S4" s="175"/>
      <c r="T4" s="195"/>
      <c r="U4" s="427"/>
      <c r="V4" s="175"/>
    </row>
    <row r="5" spans="1:25" ht="32.25" customHeight="1" x14ac:dyDescent="0.25">
      <c r="A5" s="196"/>
      <c r="B5" s="500" t="s">
        <v>2</v>
      </c>
      <c r="C5" s="502" t="s">
        <v>3</v>
      </c>
      <c r="D5" s="504" t="s">
        <v>4</v>
      </c>
      <c r="E5" s="505"/>
      <c r="F5" s="197" t="s">
        <v>63</v>
      </c>
      <c r="G5" s="506" t="s">
        <v>5</v>
      </c>
      <c r="H5" s="507"/>
      <c r="I5" s="197" t="s">
        <v>63</v>
      </c>
      <c r="J5" s="199"/>
      <c r="K5" s="199"/>
      <c r="L5" s="200" t="s">
        <v>64</v>
      </c>
      <c r="M5" s="508" t="s">
        <v>6</v>
      </c>
      <c r="N5" s="199"/>
      <c r="O5" s="199"/>
      <c r="P5" s="200" t="s">
        <v>64</v>
      </c>
      <c r="Q5" s="508" t="s">
        <v>7</v>
      </c>
      <c r="R5" s="508" t="s">
        <v>8</v>
      </c>
      <c r="S5" s="504" t="s">
        <v>0</v>
      </c>
      <c r="T5" s="429" t="s">
        <v>1</v>
      </c>
      <c r="U5" s="438" t="s">
        <v>90</v>
      </c>
      <c r="V5" s="175"/>
      <c r="W5" s="488" t="s">
        <v>74</v>
      </c>
      <c r="X5" s="488"/>
      <c r="Y5" s="488"/>
    </row>
    <row r="6" spans="1:25" ht="15" x14ac:dyDescent="0.25">
      <c r="A6" s="202"/>
      <c r="B6" s="501"/>
      <c r="C6" s="503"/>
      <c r="D6" s="204" t="s">
        <v>61</v>
      </c>
      <c r="E6" s="205" t="s">
        <v>62</v>
      </c>
      <c r="F6" s="206"/>
      <c r="G6" s="207" t="s">
        <v>61</v>
      </c>
      <c r="H6" s="206" t="s">
        <v>62</v>
      </c>
      <c r="I6" s="206"/>
      <c r="J6" s="208"/>
      <c r="K6" s="208"/>
      <c r="L6" s="209"/>
      <c r="M6" s="509"/>
      <c r="N6" s="208"/>
      <c r="O6" s="208"/>
      <c r="P6" s="209"/>
      <c r="Q6" s="509"/>
      <c r="R6" s="509"/>
      <c r="S6" s="510"/>
      <c r="T6" s="266" t="s">
        <v>9</v>
      </c>
      <c r="U6" s="439"/>
      <c r="V6" s="211"/>
      <c r="W6" s="212" t="s">
        <v>75</v>
      </c>
      <c r="X6" s="212" t="s">
        <v>76</v>
      </c>
      <c r="Y6" s="212" t="s">
        <v>77</v>
      </c>
    </row>
    <row r="7" spans="1:25" s="188" customFormat="1" ht="18" customHeight="1" x14ac:dyDescent="0.25">
      <c r="A7" s="202" t="s">
        <v>77</v>
      </c>
      <c r="B7" s="223">
        <v>1</v>
      </c>
      <c r="C7" s="224" t="s">
        <v>12</v>
      </c>
      <c r="D7" s="225"/>
      <c r="E7" s="225"/>
      <c r="F7" s="251"/>
      <c r="G7" s="226"/>
      <c r="H7" s="225"/>
      <c r="I7" s="251"/>
      <c r="J7" s="227">
        <f t="shared" ref="J7:J40" si="0">E7*24-D7*24</f>
        <v>0</v>
      </c>
      <c r="K7" s="227">
        <f t="shared" ref="K7:K13" si="1">IF(J7&lt;6.01,J7,IF(J7&gt;9,J7-0.75,J7-0.5))</f>
        <v>0</v>
      </c>
      <c r="L7" s="228">
        <f t="shared" ref="L7:L40" si="2">IF(F7="*",2,0)</f>
        <v>0</v>
      </c>
      <c r="M7" s="144">
        <f t="shared" ref="M7:M40" si="3">L7+K7</f>
        <v>0</v>
      </c>
      <c r="N7" s="342">
        <f t="shared" ref="N7:N40" si="4">H7*24-G7*24</f>
        <v>0</v>
      </c>
      <c r="O7" s="342">
        <f t="shared" ref="O7:O13" si="5">IF(N7&lt;6.01,N7,IF(N7&gt;9,N7-0.75,N7-0.5))</f>
        <v>0</v>
      </c>
      <c r="P7" s="342">
        <f t="shared" ref="P7:P40" si="6">IF(I7="*",2,0)</f>
        <v>0</v>
      </c>
      <c r="Q7" s="144">
        <f>P7+O7</f>
        <v>0</v>
      </c>
      <c r="R7" s="144">
        <f>(M7-Q7)*-1</f>
        <v>0</v>
      </c>
      <c r="S7" s="366"/>
      <c r="T7" s="431"/>
      <c r="U7" s="441"/>
      <c r="V7" s="221"/>
      <c r="W7" s="222">
        <f>IF(AND(A7="F",C8="So"),0,IF(AND(A8="F",C7="So"),0,IF(A7="F",IF(I7="*",1.5,0),IF(A8="F",IF(I7="*",0.5,0),IF(C7="So",IF(I7="*",1.5,0),IF(C8="So",IF(I7="*",0.5,0),IF(I7="*",2,0)))))))</f>
        <v>0</v>
      </c>
      <c r="X7" s="222">
        <f>IF(Y7&gt;0.01,0,IF(C7="So",IF(AND(I7="*",I6="*"),Q7,IF(I7="*",Q7-2+0.5,IF(I6="*",Q7+1.5,Q7))),0))</f>
        <v>0</v>
      </c>
      <c r="Y7" s="222">
        <f t="shared" ref="Y7:Y13" si="7">IF(A7="F",IF(AND(I7="*",I6="*"),Q7,IF(I7="*",Q7-2+0.5,IF(I6="*",Q7+1.5,Q7))),0)</f>
        <v>0</v>
      </c>
    </row>
    <row r="8" spans="1:25" s="188" customFormat="1" ht="18" customHeight="1" x14ac:dyDescent="0.25">
      <c r="A8" s="202"/>
      <c r="B8" s="376">
        <v>2</v>
      </c>
      <c r="C8" s="368" t="s">
        <v>13</v>
      </c>
      <c r="D8" s="379"/>
      <c r="E8" s="379"/>
      <c r="F8" s="377"/>
      <c r="G8" s="378"/>
      <c r="H8" s="379"/>
      <c r="I8" s="377"/>
      <c r="J8" s="380">
        <f t="shared" si="0"/>
        <v>0</v>
      </c>
      <c r="K8" s="380">
        <f t="shared" si="1"/>
        <v>0</v>
      </c>
      <c r="L8" s="381">
        <f t="shared" si="2"/>
        <v>0</v>
      </c>
      <c r="M8" s="147">
        <f t="shared" si="3"/>
        <v>0</v>
      </c>
      <c r="N8" s="383">
        <f t="shared" si="4"/>
        <v>0</v>
      </c>
      <c r="O8" s="383">
        <f t="shared" si="5"/>
        <v>0</v>
      </c>
      <c r="P8" s="383">
        <f t="shared" si="6"/>
        <v>0</v>
      </c>
      <c r="Q8" s="147">
        <f t="shared" ref="Q8:Q11" si="8">P8+O8</f>
        <v>0</v>
      </c>
      <c r="R8" s="147">
        <f t="shared" ref="R8:R11" si="9">(M8-Q8)*-1</f>
        <v>0</v>
      </c>
      <c r="S8" s="384"/>
      <c r="T8" s="449"/>
      <c r="U8" s="452"/>
      <c r="V8" s="221"/>
      <c r="W8" s="222">
        <f t="shared" ref="W8:W12" si="10">IF(AND(A8="F",C9="So"),0,IF(AND(A9="F",C8="So"),0,IF(A8="F",IF(I8="*",1.5,0),IF(A9="F",IF(I8="*",0.5,0),IF(C8="So",IF(I8="*",1.5,0),IF(C9="So",IF(I8="*",0.5,0),IF(I8="*",2,0)))))))</f>
        <v>0</v>
      </c>
      <c r="X8" s="222">
        <f>IF(Y8&gt;0.01,0,IF(C8="So",IF(AND(I8="*",I7="*"),Q8,IF(I8="*",Q8-2+0.5,IF(I7="*",Q8+1.5,Q8))),0))</f>
        <v>0</v>
      </c>
      <c r="Y8" s="222">
        <f t="shared" si="7"/>
        <v>0</v>
      </c>
    </row>
    <row r="9" spans="1:25" s="188" customFormat="1" ht="18" customHeight="1" x14ac:dyDescent="0.25">
      <c r="A9" s="202"/>
      <c r="B9" s="376">
        <v>3</v>
      </c>
      <c r="C9" s="368" t="s">
        <v>14</v>
      </c>
      <c r="D9" s="379"/>
      <c r="E9" s="379"/>
      <c r="F9" s="377"/>
      <c r="G9" s="378"/>
      <c r="H9" s="379"/>
      <c r="I9" s="377"/>
      <c r="J9" s="380">
        <f t="shared" si="0"/>
        <v>0</v>
      </c>
      <c r="K9" s="380">
        <f t="shared" si="1"/>
        <v>0</v>
      </c>
      <c r="L9" s="381">
        <f t="shared" si="2"/>
        <v>0</v>
      </c>
      <c r="M9" s="147">
        <f t="shared" si="3"/>
        <v>0</v>
      </c>
      <c r="N9" s="383">
        <f t="shared" si="4"/>
        <v>0</v>
      </c>
      <c r="O9" s="383">
        <f t="shared" si="5"/>
        <v>0</v>
      </c>
      <c r="P9" s="383">
        <f t="shared" si="6"/>
        <v>0</v>
      </c>
      <c r="Q9" s="147">
        <f t="shared" si="8"/>
        <v>0</v>
      </c>
      <c r="R9" s="147">
        <f t="shared" si="9"/>
        <v>0</v>
      </c>
      <c r="S9" s="384"/>
      <c r="T9" s="449"/>
      <c r="U9" s="452"/>
      <c r="V9" s="221"/>
      <c r="W9" s="222">
        <f t="shared" si="10"/>
        <v>0</v>
      </c>
      <c r="X9" s="222">
        <f>IF(Y9&gt;0.01,0,IF(C9="So",IF(AND(I9="*",I8="*"),Q9,IF(I9="*",Q9-2+0.5,IF(I8="*",Q9+1.5,Q9))),0))</f>
        <v>0</v>
      </c>
      <c r="Y9" s="222">
        <f t="shared" si="7"/>
        <v>0</v>
      </c>
    </row>
    <row r="10" spans="1:25" s="188" customFormat="1" ht="18" customHeight="1" x14ac:dyDescent="0.25">
      <c r="A10" s="202"/>
      <c r="B10" s="376">
        <v>4</v>
      </c>
      <c r="C10" s="368" t="s">
        <v>15</v>
      </c>
      <c r="D10" s="379"/>
      <c r="E10" s="379"/>
      <c r="F10" s="377"/>
      <c r="G10" s="378"/>
      <c r="H10" s="379"/>
      <c r="I10" s="377"/>
      <c r="J10" s="380">
        <f t="shared" si="0"/>
        <v>0</v>
      </c>
      <c r="K10" s="380">
        <f t="shared" si="1"/>
        <v>0</v>
      </c>
      <c r="L10" s="381">
        <f t="shared" si="2"/>
        <v>0</v>
      </c>
      <c r="M10" s="147">
        <f t="shared" si="3"/>
        <v>0</v>
      </c>
      <c r="N10" s="383">
        <f t="shared" si="4"/>
        <v>0</v>
      </c>
      <c r="O10" s="383">
        <f t="shared" si="5"/>
        <v>0</v>
      </c>
      <c r="P10" s="383">
        <f t="shared" si="6"/>
        <v>0</v>
      </c>
      <c r="Q10" s="147">
        <f t="shared" si="8"/>
        <v>0</v>
      </c>
      <c r="R10" s="147">
        <f t="shared" si="9"/>
        <v>0</v>
      </c>
      <c r="S10" s="384"/>
      <c r="T10" s="449"/>
      <c r="U10" s="452"/>
      <c r="V10" s="221"/>
      <c r="W10" s="222">
        <f t="shared" si="10"/>
        <v>0</v>
      </c>
      <c r="X10" s="222">
        <f t="shared" ref="X10:X12" si="11">IF(Y10&gt;0.01,0,IF(C10="So",IF(AND(I10="*",I9="*"),Q10,IF(I10="*",Q10-2+0.5,IF(I9="*",Q10+1.5,Q10))),0))</f>
        <v>0</v>
      </c>
      <c r="Y10" s="222">
        <f t="shared" si="7"/>
        <v>0</v>
      </c>
    </row>
    <row r="11" spans="1:25" s="188" customFormat="1" ht="18" customHeight="1" x14ac:dyDescent="0.25">
      <c r="A11" s="202"/>
      <c r="B11" s="376">
        <v>5</v>
      </c>
      <c r="C11" s="368" t="s">
        <v>16</v>
      </c>
      <c r="D11" s="379"/>
      <c r="E11" s="379"/>
      <c r="F11" s="377"/>
      <c r="G11" s="378"/>
      <c r="H11" s="379"/>
      <c r="I11" s="377"/>
      <c r="J11" s="380">
        <f t="shared" si="0"/>
        <v>0</v>
      </c>
      <c r="K11" s="380">
        <f t="shared" si="1"/>
        <v>0</v>
      </c>
      <c r="L11" s="381">
        <f t="shared" si="2"/>
        <v>0</v>
      </c>
      <c r="M11" s="147">
        <f t="shared" si="3"/>
        <v>0</v>
      </c>
      <c r="N11" s="383">
        <f t="shared" si="4"/>
        <v>0</v>
      </c>
      <c r="O11" s="383">
        <f t="shared" si="5"/>
        <v>0</v>
      </c>
      <c r="P11" s="383">
        <f t="shared" si="6"/>
        <v>0</v>
      </c>
      <c r="Q11" s="147">
        <f t="shared" si="8"/>
        <v>0</v>
      </c>
      <c r="R11" s="147">
        <f t="shared" si="9"/>
        <v>0</v>
      </c>
      <c r="S11" s="384"/>
      <c r="T11" s="449"/>
      <c r="U11" s="452"/>
      <c r="V11" s="221"/>
      <c r="W11" s="222">
        <f t="shared" si="10"/>
        <v>0</v>
      </c>
      <c r="X11" s="222">
        <f t="shared" si="11"/>
        <v>0</v>
      </c>
      <c r="Y11" s="222">
        <f t="shared" si="7"/>
        <v>0</v>
      </c>
    </row>
    <row r="12" spans="1:25" ht="18" customHeight="1" x14ac:dyDescent="0.25">
      <c r="A12" s="248"/>
      <c r="B12" s="213">
        <v>6</v>
      </c>
      <c r="C12" s="213" t="s">
        <v>17</v>
      </c>
      <c r="D12" s="215"/>
      <c r="E12" s="215"/>
      <c r="F12" s="249"/>
      <c r="G12" s="216"/>
      <c r="H12" s="215"/>
      <c r="I12" s="249"/>
      <c r="J12" s="217">
        <f t="shared" si="0"/>
        <v>0</v>
      </c>
      <c r="K12" s="217">
        <f t="shared" si="1"/>
        <v>0</v>
      </c>
      <c r="L12" s="218">
        <f t="shared" si="2"/>
        <v>0</v>
      </c>
      <c r="M12" s="151">
        <f t="shared" si="3"/>
        <v>0</v>
      </c>
      <c r="N12" s="341">
        <f t="shared" si="4"/>
        <v>0</v>
      </c>
      <c r="O12" s="341">
        <f t="shared" si="5"/>
        <v>0</v>
      </c>
      <c r="P12" s="342">
        <f t="shared" si="6"/>
        <v>0</v>
      </c>
      <c r="Q12" s="151">
        <f t="shared" ref="Q12:Q40" si="12">P12+O12</f>
        <v>0</v>
      </c>
      <c r="R12" s="151">
        <f t="shared" ref="R12:R40" si="13">(M12-Q12)*-1</f>
        <v>0</v>
      </c>
      <c r="S12" s="250"/>
      <c r="T12" s="430"/>
      <c r="U12" s="440"/>
      <c r="V12" s="221"/>
      <c r="W12" s="222">
        <f t="shared" si="10"/>
        <v>0</v>
      </c>
      <c r="X12" s="222">
        <f t="shared" si="11"/>
        <v>0</v>
      </c>
      <c r="Y12" s="222">
        <f t="shared" si="7"/>
        <v>0</v>
      </c>
    </row>
    <row r="13" spans="1:25" ht="18" customHeight="1" x14ac:dyDescent="0.25">
      <c r="A13" s="248"/>
      <c r="B13" s="223">
        <v>7</v>
      </c>
      <c r="C13" s="223" t="s">
        <v>10</v>
      </c>
      <c r="D13" s="225"/>
      <c r="E13" s="225"/>
      <c r="F13" s="251"/>
      <c r="G13" s="226"/>
      <c r="H13" s="225"/>
      <c r="I13" s="251"/>
      <c r="J13" s="227">
        <f t="shared" si="0"/>
        <v>0</v>
      </c>
      <c r="K13" s="227">
        <f t="shared" si="1"/>
        <v>0</v>
      </c>
      <c r="L13" s="228">
        <f t="shared" si="2"/>
        <v>0</v>
      </c>
      <c r="M13" s="144">
        <f t="shared" si="3"/>
        <v>0</v>
      </c>
      <c r="N13" s="342">
        <f t="shared" si="4"/>
        <v>0</v>
      </c>
      <c r="O13" s="342">
        <f t="shared" si="5"/>
        <v>0</v>
      </c>
      <c r="P13" s="342">
        <f t="shared" si="6"/>
        <v>0</v>
      </c>
      <c r="Q13" s="144">
        <f t="shared" si="12"/>
        <v>0</v>
      </c>
      <c r="R13" s="144">
        <f t="shared" si="13"/>
        <v>0</v>
      </c>
      <c r="S13" s="252"/>
      <c r="T13" s="431"/>
      <c r="U13" s="441"/>
      <c r="V13" s="221"/>
      <c r="W13" s="222">
        <f>IF(AND(A13="F",C15="So"),0,IF(AND(A15="F",C13="So"),0,IF(A13="F",IF(I13="*",1.5,0),IF(A15="F",IF(I13="*",0.5,0),IF(C13="So",IF(I13="*",1.5,0),IF(C15="So",IF(I13="*",0.5,0),IF(I13="*",2,0)))))))</f>
        <v>0</v>
      </c>
      <c r="X13" s="222">
        <f>IF(Y13&gt;0.01,0,IF(C13="So",IF(AND(I13="*",I12="*"),Q13,IF(I13="*",Q13-2+0.5,IF(I12="*",Q13+1.5,Q13))),0))</f>
        <v>0</v>
      </c>
      <c r="Y13" s="222">
        <f t="shared" si="7"/>
        <v>0</v>
      </c>
    </row>
    <row r="14" spans="1:25" ht="18" customHeight="1" x14ac:dyDescent="0.25">
      <c r="A14" s="253"/>
      <c r="B14" s="231"/>
      <c r="C14" s="497" t="s">
        <v>11</v>
      </c>
      <c r="D14" s="498"/>
      <c r="E14" s="498"/>
      <c r="F14" s="498"/>
      <c r="G14" s="498"/>
      <c r="H14" s="499"/>
      <c r="I14" s="232"/>
      <c r="J14" s="233"/>
      <c r="K14" s="233"/>
      <c r="L14" s="234"/>
      <c r="M14" s="154">
        <f t="shared" ref="M14:R14" si="14">SUM(M7:M13)</f>
        <v>0</v>
      </c>
      <c r="N14" s="343">
        <f t="shared" si="14"/>
        <v>0</v>
      </c>
      <c r="O14" s="343">
        <f t="shared" si="14"/>
        <v>0</v>
      </c>
      <c r="P14" s="343">
        <f t="shared" si="14"/>
        <v>0</v>
      </c>
      <c r="Q14" s="154">
        <f t="shared" si="14"/>
        <v>0</v>
      </c>
      <c r="R14" s="154">
        <f t="shared" si="14"/>
        <v>0</v>
      </c>
      <c r="S14" s="235"/>
      <c r="T14" s="432"/>
      <c r="U14" s="442"/>
      <c r="V14" s="237"/>
      <c r="W14" s="222">
        <f t="shared" ref="W14" si="15">IF(AND(A14="F",C15="So"),0,IF(AND(A15="F",C14="So"),0,IF(A14="F",IF(I14="*",1.5,0),IF(A15="F",IF(I14="*",0.5,0),IF(C14="So",IF(I14="*",1.5,0),IF(C15="So",IF(I14="*",0.5,0),IF(I14="*",2,0)))))))</f>
        <v>0</v>
      </c>
      <c r="X14" s="222">
        <f t="shared" ref="X14:X37" si="16">IF(Y14&gt;0.01,0,IF(C14="So",IF(AND(I14="*",I13="*"),Q14,IF(I14="*",Q14-2+0.5,IF(I13="*",Q14+1.5,Q14))),0))</f>
        <v>0</v>
      </c>
      <c r="Y14" s="222">
        <f t="shared" ref="Y14" si="17">IF(A14="F",IF(AND(I14="*",I13="*"),Q14,IF(I14="*",Q14-2+0.5,IF(I13="*",Q14+1.5,Q14))),0)</f>
        <v>0</v>
      </c>
    </row>
    <row r="15" spans="1:25" ht="18" customHeight="1" x14ac:dyDescent="0.25">
      <c r="A15" s="253"/>
      <c r="B15" s="238">
        <v>8</v>
      </c>
      <c r="C15" s="239" t="s">
        <v>12</v>
      </c>
      <c r="D15" s="254"/>
      <c r="E15" s="254"/>
      <c r="F15" s="254"/>
      <c r="G15" s="255"/>
      <c r="H15" s="254"/>
      <c r="I15" s="254"/>
      <c r="J15" s="256">
        <f t="shared" si="0"/>
        <v>0</v>
      </c>
      <c r="K15" s="256">
        <f>IF(J15&lt;6.01,J15,IF(J15&gt;9,J15-0.75,J15-0.5))</f>
        <v>0</v>
      </c>
      <c r="L15" s="257">
        <f t="shared" si="2"/>
        <v>0</v>
      </c>
      <c r="M15" s="150">
        <f t="shared" si="3"/>
        <v>0</v>
      </c>
      <c r="N15" s="345">
        <f t="shared" si="4"/>
        <v>0</v>
      </c>
      <c r="O15" s="345">
        <f>IF(N15&lt;6.01,N15,IF(N15&gt;9,N15-0.75,N15-0.5))</f>
        <v>0</v>
      </c>
      <c r="P15" s="345">
        <f t="shared" si="6"/>
        <v>0</v>
      </c>
      <c r="Q15" s="150">
        <f t="shared" si="12"/>
        <v>0</v>
      </c>
      <c r="R15" s="150">
        <f t="shared" si="13"/>
        <v>0</v>
      </c>
      <c r="S15" s="258"/>
      <c r="T15" s="434"/>
      <c r="U15" s="444"/>
      <c r="V15" s="260"/>
      <c r="W15" s="222">
        <f>IF(AND(A15="F",C16="So"),0,IF(AND(A16="F",C15="So"),0,IF(A15="F",IF(I15="*",1.5,0),IF(A16="F",IF(I15="*",0.5,0),IF(C15="So",IF(I15="*",1.5,0),IF(C16="So",IF(I15="*",0.5,0),IF(I15="*",2,0)))))))</f>
        <v>0</v>
      </c>
      <c r="X15" s="222">
        <f>IF(Y15&gt;0.01,0,IF(C15="So",IF(AND(I15="*",I13="*"),Q15,IF(I15="*",Q15-2+0.5,IF(I13="*",Q15+1.5,Q15))),0))</f>
        <v>0</v>
      </c>
      <c r="Y15" s="222">
        <f>IF(A15="F",IF(AND(I15="*",I13="*"),Q15,IF(I15="*",Q15-2+0.5,IF(I13="*",Q15+1.5,Q15))),0)</f>
        <v>0</v>
      </c>
    </row>
    <row r="16" spans="1:25" ht="18" customHeight="1" x14ac:dyDescent="0.25">
      <c r="A16" s="253"/>
      <c r="B16" s="238">
        <v>9</v>
      </c>
      <c r="C16" s="239" t="s">
        <v>13</v>
      </c>
      <c r="D16" s="261"/>
      <c r="E16" s="261"/>
      <c r="F16" s="261"/>
      <c r="G16" s="262"/>
      <c r="H16" s="263"/>
      <c r="I16" s="261"/>
      <c r="J16" s="264">
        <f t="shared" si="0"/>
        <v>0</v>
      </c>
      <c r="K16" s="264">
        <f t="shared" ref="K16:K21" si="18">IF(J16&lt;6.01,J16,IF(J16&gt;9,J16-0.75,J16-0.5))</f>
        <v>0</v>
      </c>
      <c r="L16" s="265">
        <f t="shared" si="2"/>
        <v>0</v>
      </c>
      <c r="M16" s="150">
        <f t="shared" si="3"/>
        <v>0</v>
      </c>
      <c r="N16" s="345">
        <f t="shared" si="4"/>
        <v>0</v>
      </c>
      <c r="O16" s="345">
        <f t="shared" ref="O16:O21" si="19">IF(N16&lt;6.01,N16,IF(N16&gt;9,N16-0.75,N16-0.5))</f>
        <v>0</v>
      </c>
      <c r="P16" s="345">
        <f t="shared" si="6"/>
        <v>0</v>
      </c>
      <c r="Q16" s="150">
        <f t="shared" si="12"/>
        <v>0</v>
      </c>
      <c r="R16" s="150">
        <f t="shared" si="13"/>
        <v>0</v>
      </c>
      <c r="S16" s="266"/>
      <c r="T16" s="433"/>
      <c r="U16" s="443"/>
      <c r="V16" s="221"/>
      <c r="W16" s="222">
        <f t="shared" ref="W16:W19" si="20">IF(AND(A16="F",C17="So"),0,IF(AND(A17="F",C16="So"),0,IF(A16="F",IF(I16="*",1.5,0),IF(A17="F",IF(I16="*",0.5,0),IF(C16="So",IF(I16="*",1.5,0),IF(C17="So",IF(I16="*",0.5,0),IF(I16="*",2,0)))))))</f>
        <v>0</v>
      </c>
      <c r="X16" s="222">
        <f t="shared" si="16"/>
        <v>0</v>
      </c>
      <c r="Y16" s="222">
        <f t="shared" ref="Y16:Y21" si="21">IF(A16="F",IF(AND(I16="*",I15="*"),Q16,IF(I16="*",Q16-2+0.5,IF(I15="*",Q16+1.5,Q16))),0)</f>
        <v>0</v>
      </c>
    </row>
    <row r="17" spans="1:25" s="188" customFormat="1" ht="18" customHeight="1" x14ac:dyDescent="0.25">
      <c r="A17" s="267"/>
      <c r="B17" s="238">
        <v>10</v>
      </c>
      <c r="C17" s="239" t="s">
        <v>14</v>
      </c>
      <c r="D17" s="241"/>
      <c r="E17" s="241"/>
      <c r="F17" s="241"/>
      <c r="G17" s="242"/>
      <c r="H17" s="241"/>
      <c r="I17" s="241"/>
      <c r="J17" s="243">
        <f t="shared" si="0"/>
        <v>0</v>
      </c>
      <c r="K17" s="243">
        <f t="shared" si="18"/>
        <v>0</v>
      </c>
      <c r="L17" s="244">
        <f t="shared" si="2"/>
        <v>0</v>
      </c>
      <c r="M17" s="150">
        <f t="shared" si="3"/>
        <v>0</v>
      </c>
      <c r="N17" s="345">
        <f t="shared" si="4"/>
        <v>0</v>
      </c>
      <c r="O17" s="345">
        <f t="shared" si="19"/>
        <v>0</v>
      </c>
      <c r="P17" s="345">
        <f t="shared" si="6"/>
        <v>0</v>
      </c>
      <c r="Q17" s="150">
        <f t="shared" si="12"/>
        <v>0</v>
      </c>
      <c r="R17" s="150">
        <f t="shared" si="13"/>
        <v>0</v>
      </c>
      <c r="S17" s="266"/>
      <c r="T17" s="433"/>
      <c r="U17" s="443"/>
      <c r="V17" s="221"/>
      <c r="W17" s="222">
        <f t="shared" si="20"/>
        <v>0</v>
      </c>
      <c r="X17" s="222">
        <f t="shared" si="16"/>
        <v>0</v>
      </c>
      <c r="Y17" s="222">
        <f t="shared" si="21"/>
        <v>0</v>
      </c>
    </row>
    <row r="18" spans="1:25" ht="18" customHeight="1" x14ac:dyDescent="0.25">
      <c r="A18" s="253"/>
      <c r="B18" s="238">
        <v>11</v>
      </c>
      <c r="C18" s="239" t="s">
        <v>15</v>
      </c>
      <c r="D18" s="263"/>
      <c r="E18" s="263"/>
      <c r="F18" s="261"/>
      <c r="G18" s="262"/>
      <c r="H18" s="263"/>
      <c r="I18" s="261"/>
      <c r="J18" s="264">
        <f t="shared" si="0"/>
        <v>0</v>
      </c>
      <c r="K18" s="264">
        <f t="shared" si="18"/>
        <v>0</v>
      </c>
      <c r="L18" s="265">
        <f t="shared" si="2"/>
        <v>0</v>
      </c>
      <c r="M18" s="150">
        <f t="shared" si="3"/>
        <v>0</v>
      </c>
      <c r="N18" s="345">
        <f t="shared" si="4"/>
        <v>0</v>
      </c>
      <c r="O18" s="345">
        <f t="shared" si="19"/>
        <v>0</v>
      </c>
      <c r="P18" s="345">
        <f t="shared" si="6"/>
        <v>0</v>
      </c>
      <c r="Q18" s="150">
        <f t="shared" si="12"/>
        <v>0</v>
      </c>
      <c r="R18" s="150">
        <f t="shared" si="13"/>
        <v>0</v>
      </c>
      <c r="S18" s="266"/>
      <c r="T18" s="433"/>
      <c r="U18" s="443"/>
      <c r="V18" s="221"/>
      <c r="W18" s="222">
        <f t="shared" si="20"/>
        <v>0</v>
      </c>
      <c r="X18" s="222">
        <f t="shared" si="16"/>
        <v>0</v>
      </c>
      <c r="Y18" s="222">
        <f t="shared" si="21"/>
        <v>0</v>
      </c>
    </row>
    <row r="19" spans="1:25" ht="18" customHeight="1" x14ac:dyDescent="0.25">
      <c r="A19" s="253" t="s">
        <v>65</v>
      </c>
      <c r="B19" s="376">
        <v>12</v>
      </c>
      <c r="C19" s="368" t="s">
        <v>16</v>
      </c>
      <c r="D19" s="377"/>
      <c r="E19" s="377"/>
      <c r="F19" s="377"/>
      <c r="G19" s="378"/>
      <c r="H19" s="379"/>
      <c r="I19" s="377"/>
      <c r="J19" s="380">
        <f t="shared" si="0"/>
        <v>0</v>
      </c>
      <c r="K19" s="380">
        <f t="shared" si="18"/>
        <v>0</v>
      </c>
      <c r="L19" s="381">
        <f t="shared" si="2"/>
        <v>0</v>
      </c>
      <c r="M19" s="147">
        <f t="shared" si="3"/>
        <v>0</v>
      </c>
      <c r="N19" s="373">
        <f t="shared" si="4"/>
        <v>0</v>
      </c>
      <c r="O19" s="373">
        <f t="shared" si="19"/>
        <v>0</v>
      </c>
      <c r="P19" s="373">
        <f t="shared" si="6"/>
        <v>0</v>
      </c>
      <c r="Q19" s="147">
        <f t="shared" si="12"/>
        <v>0</v>
      </c>
      <c r="R19" s="147">
        <f t="shared" si="13"/>
        <v>0</v>
      </c>
      <c r="S19" s="374"/>
      <c r="T19" s="449"/>
      <c r="U19" s="452"/>
      <c r="V19" s="221"/>
      <c r="W19" s="222">
        <f t="shared" si="20"/>
        <v>0</v>
      </c>
      <c r="X19" s="222">
        <f t="shared" si="16"/>
        <v>0</v>
      </c>
      <c r="Y19" s="222">
        <f t="shared" si="21"/>
        <v>0</v>
      </c>
    </row>
    <row r="20" spans="1:25" ht="18" customHeight="1" x14ac:dyDescent="0.25">
      <c r="A20" s="253"/>
      <c r="B20" s="213">
        <v>13</v>
      </c>
      <c r="C20" s="214" t="s">
        <v>17</v>
      </c>
      <c r="D20" s="268"/>
      <c r="E20" s="268"/>
      <c r="F20" s="268"/>
      <c r="G20" s="269"/>
      <c r="H20" s="357"/>
      <c r="I20" s="268"/>
      <c r="J20" s="270">
        <f t="shared" si="0"/>
        <v>0</v>
      </c>
      <c r="K20" s="270">
        <f t="shared" si="18"/>
        <v>0</v>
      </c>
      <c r="L20" s="271">
        <f t="shared" si="2"/>
        <v>0</v>
      </c>
      <c r="M20" s="151">
        <f t="shared" si="3"/>
        <v>0</v>
      </c>
      <c r="N20" s="346">
        <f t="shared" si="4"/>
        <v>0</v>
      </c>
      <c r="O20" s="346">
        <f t="shared" si="19"/>
        <v>0</v>
      </c>
      <c r="P20" s="346">
        <f t="shared" si="6"/>
        <v>0</v>
      </c>
      <c r="Q20" s="151">
        <f t="shared" si="12"/>
        <v>0</v>
      </c>
      <c r="R20" s="151">
        <f t="shared" si="13"/>
        <v>0</v>
      </c>
      <c r="S20" s="250"/>
      <c r="T20" s="430"/>
      <c r="U20" s="440"/>
      <c r="V20" s="221"/>
      <c r="W20" s="222">
        <f>IF(AND(A20="F",C21="So"),0,IF(AND(A21="F",C20="So"),0,IF(A20="F",IF(I20="*",1.5,0),IF(A21="F",IF(I20="*",0.5,0),IF(C20="So",IF(I20="*",1.5,0),IF(C21="So",IF(I20="*",0.5,0),IF(I20="*",2,0)))))))</f>
        <v>0</v>
      </c>
      <c r="X20" s="222">
        <f t="shared" si="16"/>
        <v>0</v>
      </c>
      <c r="Y20" s="222">
        <f t="shared" si="21"/>
        <v>0</v>
      </c>
    </row>
    <row r="21" spans="1:25" ht="18" customHeight="1" x14ac:dyDescent="0.25">
      <c r="A21" s="253" t="s">
        <v>65</v>
      </c>
      <c r="B21" s="223">
        <v>14</v>
      </c>
      <c r="C21" s="224" t="s">
        <v>10</v>
      </c>
      <c r="D21" s="272"/>
      <c r="E21" s="272"/>
      <c r="F21" s="272"/>
      <c r="G21" s="273"/>
      <c r="H21" s="352"/>
      <c r="I21" s="272"/>
      <c r="J21" s="274">
        <f t="shared" si="0"/>
        <v>0</v>
      </c>
      <c r="K21" s="274">
        <f t="shared" si="18"/>
        <v>0</v>
      </c>
      <c r="L21" s="275">
        <f t="shared" si="2"/>
        <v>0</v>
      </c>
      <c r="M21" s="144">
        <f t="shared" si="3"/>
        <v>0</v>
      </c>
      <c r="N21" s="347">
        <f t="shared" si="4"/>
        <v>0</v>
      </c>
      <c r="O21" s="347">
        <f t="shared" si="19"/>
        <v>0</v>
      </c>
      <c r="P21" s="347">
        <f t="shared" si="6"/>
        <v>0</v>
      </c>
      <c r="Q21" s="144">
        <f t="shared" si="12"/>
        <v>0</v>
      </c>
      <c r="R21" s="144">
        <f t="shared" si="13"/>
        <v>0</v>
      </c>
      <c r="S21" s="252"/>
      <c r="T21" s="431"/>
      <c r="U21" s="441"/>
      <c r="V21" s="221"/>
      <c r="W21" s="222">
        <f>IF(AND(A21="F",C23="So"),0,IF(AND(A23="F",C21="So"),0,IF(A21="F",IF(I21="*",1.5,0),IF(A23="F",IF(I21="*",0.5,0),IF(C21="So",IF(I21="*",1.5,0),IF(C23="So",IF(I21="*",0.5,0),IF(I21="*",2,0)))))))</f>
        <v>0</v>
      </c>
      <c r="X21" s="222">
        <f t="shared" si="16"/>
        <v>0</v>
      </c>
      <c r="Y21" s="222">
        <f t="shared" si="21"/>
        <v>0</v>
      </c>
    </row>
    <row r="22" spans="1:25" ht="18" customHeight="1" x14ac:dyDescent="0.25">
      <c r="A22" s="276"/>
      <c r="B22" s="277"/>
      <c r="C22" s="497" t="s">
        <v>11</v>
      </c>
      <c r="D22" s="498"/>
      <c r="E22" s="498"/>
      <c r="F22" s="498"/>
      <c r="G22" s="498"/>
      <c r="H22" s="499"/>
      <c r="I22" s="232"/>
      <c r="J22" s="233"/>
      <c r="K22" s="233"/>
      <c r="L22" s="234"/>
      <c r="M22" s="154">
        <f>SUM(M15:M21)</f>
        <v>0</v>
      </c>
      <c r="N22" s="154">
        <f t="shared" ref="N22:R22" si="22">SUM(N15:N21)</f>
        <v>0</v>
      </c>
      <c r="O22" s="154">
        <f t="shared" si="22"/>
        <v>0</v>
      </c>
      <c r="P22" s="154">
        <f t="shared" si="22"/>
        <v>0</v>
      </c>
      <c r="Q22" s="154">
        <f t="shared" si="22"/>
        <v>0</v>
      </c>
      <c r="R22" s="154">
        <f t="shared" si="22"/>
        <v>0</v>
      </c>
      <c r="S22" s="235"/>
      <c r="T22" s="432"/>
      <c r="U22" s="442"/>
      <c r="V22" s="237"/>
      <c r="W22" s="222">
        <f t="shared" ref="W22:W38" si="23">IF(AND(A22="F",C23="So"),0,IF(AND(A23="F",C22="So"),0,IF(A22="F",IF(I22="*",1.5,0),IF(A23="F",IF(I22="*",0.5,0),IF(C22="So",IF(I22="*",1.5,0),IF(C23="So",IF(I22="*",0.5,0),IF(I22="*",2,0)))))))</f>
        <v>0</v>
      </c>
      <c r="X22" s="222">
        <f>IF(Y22&gt;0.01,0,IF(C22="So",IF(AND(I22="*",I13="*"),Q22,IF(I22="*",Q22-2+0.5,IF(I13="*",Q22+1.5,Q22))),0))</f>
        <v>0</v>
      </c>
      <c r="Y22" s="222">
        <f>IF(A14="F",IF(AND(I22="*",I13="*"),Q22,IF(I22="*",Q22-2+0.5,IF(I13="*",Q22+1.5,Q22))),0)</f>
        <v>0</v>
      </c>
    </row>
    <row r="23" spans="1:25" ht="18" customHeight="1" x14ac:dyDescent="0.25">
      <c r="A23" s="248" t="s">
        <v>65</v>
      </c>
      <c r="B23" s="367">
        <v>15</v>
      </c>
      <c r="C23" s="368" t="s">
        <v>12</v>
      </c>
      <c r="D23" s="369"/>
      <c r="E23" s="369"/>
      <c r="F23" s="369"/>
      <c r="G23" s="370"/>
      <c r="H23" s="369"/>
      <c r="I23" s="369"/>
      <c r="J23" s="371">
        <f t="shared" ref="J23:J29" si="24">E23*24-D23*24</f>
        <v>0</v>
      </c>
      <c r="K23" s="371">
        <f>IF(J23&lt;6.01,J23,IF(J23&gt;9,J23-0.75,J23-0.5))</f>
        <v>0</v>
      </c>
      <c r="L23" s="372">
        <f t="shared" ref="L23:L29" si="25">IF(F23="*",2,0)</f>
        <v>0</v>
      </c>
      <c r="M23" s="147">
        <f t="shared" ref="M23:M29" si="26">L23+K23</f>
        <v>0</v>
      </c>
      <c r="N23" s="373">
        <f t="shared" ref="N23:N29" si="27">H23*24-G23*24</f>
        <v>0</v>
      </c>
      <c r="O23" s="373">
        <f>IF(N23&lt;6.01,N23,IF(N23&gt;9,N23-0.75,N23-0.5))</f>
        <v>0</v>
      </c>
      <c r="P23" s="373">
        <f t="shared" ref="P23:P29" si="28">IF(I23="*",2,0)</f>
        <v>0</v>
      </c>
      <c r="Q23" s="147">
        <f t="shared" ref="Q23:Q29" si="29">P23+O23</f>
        <v>0</v>
      </c>
      <c r="R23" s="147">
        <f t="shared" ref="R23:R29" si="30">(M23-Q23)*-1</f>
        <v>0</v>
      </c>
      <c r="S23" s="374"/>
      <c r="T23" s="450"/>
      <c r="U23" s="453"/>
      <c r="V23" s="260"/>
      <c r="W23" s="222">
        <f t="shared" ref="W23:W28" si="31">IF(AND(A23="F",C24="So"),0,IF(AND(A24="F",C23="So"),0,IF(A23="F",IF(I23="*",1.5,0),IF(A24="F",IF(I23="*",0.5,0),IF(C23="So",IF(I23="*",1.5,0),IF(C24="So",IF(I23="*",0.5,0),IF(I23="*",2,0)))))))</f>
        <v>0</v>
      </c>
      <c r="X23" s="222">
        <f>IF(Y23&gt;0.01,0,IF(C23="So",IF(AND(I23="*",I21="*"),Q23,IF(I23="*",Q23-2+0.5,IF(I21="*",Q23+1.5,Q23))),0))</f>
        <v>0</v>
      </c>
      <c r="Y23" s="222">
        <f>IF(A23="F",IF(AND(I23="*",I21="*"),Q23,IF(I23="*",Q23-2+0.5,IF(I21="*",Q23+1.5,Q23))),0)</f>
        <v>0</v>
      </c>
    </row>
    <row r="24" spans="1:25" ht="18" customHeight="1" x14ac:dyDescent="0.25">
      <c r="A24" s="248"/>
      <c r="B24" s="278">
        <v>16</v>
      </c>
      <c r="C24" s="239" t="s">
        <v>13</v>
      </c>
      <c r="D24" s="241"/>
      <c r="E24" s="241"/>
      <c r="F24" s="241"/>
      <c r="G24" s="242"/>
      <c r="H24" s="241"/>
      <c r="I24" s="241"/>
      <c r="J24" s="243">
        <f t="shared" si="24"/>
        <v>0</v>
      </c>
      <c r="K24" s="243">
        <f t="shared" ref="K24:K29" si="32">IF(J24&lt;6.01,J24,IF(J24&gt;9,J24-0.75,J24-0.5))</f>
        <v>0</v>
      </c>
      <c r="L24" s="244">
        <f t="shared" si="25"/>
        <v>0</v>
      </c>
      <c r="M24" s="150">
        <f t="shared" si="26"/>
        <v>0</v>
      </c>
      <c r="N24" s="345">
        <f t="shared" si="27"/>
        <v>0</v>
      </c>
      <c r="O24" s="345">
        <f t="shared" ref="O24:O29" si="33">IF(N24&lt;6.01,N24,IF(N24&gt;9,N24-0.75,N24-0.5))</f>
        <v>0</v>
      </c>
      <c r="P24" s="345">
        <f t="shared" si="28"/>
        <v>0</v>
      </c>
      <c r="Q24" s="150">
        <f t="shared" si="29"/>
        <v>0</v>
      </c>
      <c r="R24" s="150">
        <f t="shared" si="30"/>
        <v>0</v>
      </c>
      <c r="S24" s="266"/>
      <c r="T24" s="433"/>
      <c r="U24" s="443"/>
      <c r="V24" s="221"/>
      <c r="W24" s="222">
        <f t="shared" si="31"/>
        <v>0</v>
      </c>
      <c r="X24" s="222">
        <f t="shared" ref="X24:X30" si="34">IF(Y24&gt;0.01,0,IF(C24="So",IF(AND(I24="*",I23="*"),Q24,IF(I24="*",Q24-2+0.5,IF(I23="*",Q24+1.5,Q24))),0))</f>
        <v>0</v>
      </c>
      <c r="Y24" s="222">
        <f t="shared" ref="Y24:Y29" si="35">IF(A24="F",IF(AND(I24="*",I23="*"),Q24,IF(I24="*",Q24-2+0.5,IF(I23="*",Q24+1.5,Q24))),0)</f>
        <v>0</v>
      </c>
    </row>
    <row r="25" spans="1:25" s="188" customFormat="1" ht="18" customHeight="1" x14ac:dyDescent="0.25">
      <c r="A25" s="267"/>
      <c r="B25" s="278">
        <v>17</v>
      </c>
      <c r="C25" s="239" t="s">
        <v>14</v>
      </c>
      <c r="D25" s="261"/>
      <c r="E25" s="261"/>
      <c r="F25" s="261"/>
      <c r="G25" s="262"/>
      <c r="H25" s="261"/>
      <c r="I25" s="261"/>
      <c r="J25" s="264">
        <f t="shared" si="24"/>
        <v>0</v>
      </c>
      <c r="K25" s="264">
        <f t="shared" si="32"/>
        <v>0</v>
      </c>
      <c r="L25" s="265">
        <f t="shared" si="25"/>
        <v>0</v>
      </c>
      <c r="M25" s="150">
        <f t="shared" si="26"/>
        <v>0</v>
      </c>
      <c r="N25" s="345">
        <f t="shared" si="27"/>
        <v>0</v>
      </c>
      <c r="O25" s="345">
        <f t="shared" si="33"/>
        <v>0</v>
      </c>
      <c r="P25" s="345">
        <f t="shared" si="28"/>
        <v>0</v>
      </c>
      <c r="Q25" s="150">
        <f t="shared" si="29"/>
        <v>0</v>
      </c>
      <c r="R25" s="150">
        <f t="shared" si="30"/>
        <v>0</v>
      </c>
      <c r="S25" s="266"/>
      <c r="T25" s="433"/>
      <c r="U25" s="443"/>
      <c r="V25" s="221"/>
      <c r="W25" s="222">
        <f t="shared" si="31"/>
        <v>0</v>
      </c>
      <c r="X25" s="222">
        <f t="shared" si="34"/>
        <v>0</v>
      </c>
      <c r="Y25" s="222">
        <f t="shared" si="35"/>
        <v>0</v>
      </c>
    </row>
    <row r="26" spans="1:25" ht="18" customHeight="1" x14ac:dyDescent="0.25">
      <c r="A26" s="248"/>
      <c r="B26" s="278">
        <v>18</v>
      </c>
      <c r="C26" s="239" t="s">
        <v>15</v>
      </c>
      <c r="D26" s="261"/>
      <c r="E26" s="261"/>
      <c r="F26" s="261"/>
      <c r="G26" s="262"/>
      <c r="H26" s="261"/>
      <c r="I26" s="261"/>
      <c r="J26" s="264">
        <f t="shared" si="24"/>
        <v>0</v>
      </c>
      <c r="K26" s="264">
        <f t="shared" si="32"/>
        <v>0</v>
      </c>
      <c r="L26" s="265">
        <f t="shared" si="25"/>
        <v>0</v>
      </c>
      <c r="M26" s="150">
        <f t="shared" si="26"/>
        <v>0</v>
      </c>
      <c r="N26" s="345">
        <f t="shared" si="27"/>
        <v>0</v>
      </c>
      <c r="O26" s="345">
        <f t="shared" si="33"/>
        <v>0</v>
      </c>
      <c r="P26" s="345">
        <f t="shared" si="28"/>
        <v>0</v>
      </c>
      <c r="Q26" s="150">
        <f t="shared" si="29"/>
        <v>0</v>
      </c>
      <c r="R26" s="150">
        <f t="shared" si="30"/>
        <v>0</v>
      </c>
      <c r="S26" s="266"/>
      <c r="T26" s="435"/>
      <c r="U26" s="445"/>
      <c r="V26" s="283"/>
      <c r="W26" s="222">
        <f t="shared" si="31"/>
        <v>0</v>
      </c>
      <c r="X26" s="222">
        <f t="shared" si="34"/>
        <v>0</v>
      </c>
      <c r="Y26" s="222">
        <f t="shared" si="35"/>
        <v>0</v>
      </c>
    </row>
    <row r="27" spans="1:25" ht="18" customHeight="1" x14ac:dyDescent="0.25">
      <c r="A27" s="248"/>
      <c r="B27" s="278">
        <v>19</v>
      </c>
      <c r="C27" s="239" t="s">
        <v>16</v>
      </c>
      <c r="D27" s="263"/>
      <c r="E27" s="263"/>
      <c r="F27" s="261"/>
      <c r="G27" s="262"/>
      <c r="H27" s="263"/>
      <c r="I27" s="241"/>
      <c r="J27" s="243">
        <f t="shared" si="24"/>
        <v>0</v>
      </c>
      <c r="K27" s="243">
        <f t="shared" si="32"/>
        <v>0</v>
      </c>
      <c r="L27" s="244">
        <f t="shared" si="25"/>
        <v>0</v>
      </c>
      <c r="M27" s="150">
        <f t="shared" si="26"/>
        <v>0</v>
      </c>
      <c r="N27" s="345">
        <f t="shared" si="27"/>
        <v>0</v>
      </c>
      <c r="O27" s="345">
        <f t="shared" si="33"/>
        <v>0</v>
      </c>
      <c r="P27" s="345">
        <f t="shared" si="28"/>
        <v>0</v>
      </c>
      <c r="Q27" s="150">
        <f t="shared" si="29"/>
        <v>0</v>
      </c>
      <c r="R27" s="150">
        <f t="shared" si="30"/>
        <v>0</v>
      </c>
      <c r="S27" s="266"/>
      <c r="T27" s="433"/>
      <c r="U27" s="443"/>
      <c r="V27" s="221"/>
      <c r="W27" s="222">
        <f t="shared" si="31"/>
        <v>0</v>
      </c>
      <c r="X27" s="222">
        <f t="shared" si="34"/>
        <v>0</v>
      </c>
      <c r="Y27" s="222">
        <f t="shared" si="35"/>
        <v>0</v>
      </c>
    </row>
    <row r="28" spans="1:25" ht="18" customHeight="1" x14ac:dyDescent="0.25">
      <c r="A28" s="248"/>
      <c r="B28" s="284">
        <v>20</v>
      </c>
      <c r="C28" s="214" t="s">
        <v>17</v>
      </c>
      <c r="D28" s="268"/>
      <c r="E28" s="285"/>
      <c r="F28" s="285"/>
      <c r="G28" s="286"/>
      <c r="H28" s="285"/>
      <c r="I28" s="285"/>
      <c r="J28" s="287">
        <f t="shared" si="24"/>
        <v>0</v>
      </c>
      <c r="K28" s="287">
        <f t="shared" si="32"/>
        <v>0</v>
      </c>
      <c r="L28" s="288">
        <f t="shared" si="25"/>
        <v>0</v>
      </c>
      <c r="M28" s="151">
        <f t="shared" si="26"/>
        <v>0</v>
      </c>
      <c r="N28" s="346">
        <f t="shared" si="27"/>
        <v>0</v>
      </c>
      <c r="O28" s="346">
        <f t="shared" si="33"/>
        <v>0</v>
      </c>
      <c r="P28" s="346">
        <f t="shared" si="28"/>
        <v>0</v>
      </c>
      <c r="Q28" s="151">
        <f t="shared" si="29"/>
        <v>0</v>
      </c>
      <c r="R28" s="151">
        <f t="shared" si="30"/>
        <v>0</v>
      </c>
      <c r="S28" s="250"/>
      <c r="T28" s="430"/>
      <c r="U28" s="440"/>
      <c r="V28" s="221"/>
      <c r="W28" s="222">
        <f t="shared" si="31"/>
        <v>0</v>
      </c>
      <c r="X28" s="222">
        <f t="shared" si="34"/>
        <v>0</v>
      </c>
      <c r="Y28" s="222">
        <f t="shared" si="35"/>
        <v>0</v>
      </c>
    </row>
    <row r="29" spans="1:25" ht="18" customHeight="1" x14ac:dyDescent="0.25">
      <c r="A29" s="248"/>
      <c r="B29" s="289">
        <v>21</v>
      </c>
      <c r="C29" s="224" t="s">
        <v>10</v>
      </c>
      <c r="D29" s="272"/>
      <c r="E29" s="290"/>
      <c r="F29" s="290"/>
      <c r="G29" s="291"/>
      <c r="H29" s="290"/>
      <c r="I29" s="290"/>
      <c r="J29" s="292">
        <f t="shared" si="24"/>
        <v>0</v>
      </c>
      <c r="K29" s="292">
        <f t="shared" si="32"/>
        <v>0</v>
      </c>
      <c r="L29" s="293">
        <f t="shared" si="25"/>
        <v>0</v>
      </c>
      <c r="M29" s="144">
        <f t="shared" si="26"/>
        <v>0</v>
      </c>
      <c r="N29" s="347">
        <f t="shared" si="27"/>
        <v>0</v>
      </c>
      <c r="O29" s="347">
        <f t="shared" si="33"/>
        <v>0</v>
      </c>
      <c r="P29" s="347">
        <f t="shared" si="28"/>
        <v>0</v>
      </c>
      <c r="Q29" s="144">
        <f t="shared" si="29"/>
        <v>0</v>
      </c>
      <c r="R29" s="144">
        <f t="shared" si="30"/>
        <v>0</v>
      </c>
      <c r="S29" s="252"/>
      <c r="T29" s="431"/>
      <c r="U29" s="441"/>
      <c r="V29" s="221"/>
      <c r="W29" s="222">
        <f>IF(AND(A29="F",C31="So"),0,IF(AND(A31="F",C29="So"),0,IF(A29="F",IF(I29="*",1.5,0),IF(A31="F",IF(I29="*",0.5,0),IF(C29="So",IF(I29="*",1.5,0),IF(C31="So",IF(I29="*",0.5,0),IF(I29="*",2,0)))))))</f>
        <v>0</v>
      </c>
      <c r="X29" s="222">
        <f t="shared" si="34"/>
        <v>0</v>
      </c>
      <c r="Y29" s="222">
        <f t="shared" si="35"/>
        <v>0</v>
      </c>
    </row>
    <row r="30" spans="1:25" ht="18" customHeight="1" x14ac:dyDescent="0.25">
      <c r="A30" s="248"/>
      <c r="B30" s="277"/>
      <c r="C30" s="497" t="s">
        <v>11</v>
      </c>
      <c r="D30" s="498"/>
      <c r="E30" s="498"/>
      <c r="F30" s="498"/>
      <c r="G30" s="498"/>
      <c r="H30" s="499"/>
      <c r="I30" s="232"/>
      <c r="J30" s="233"/>
      <c r="K30" s="233"/>
      <c r="L30" s="234"/>
      <c r="M30" s="154">
        <f>SUM(M23:M29)</f>
        <v>0</v>
      </c>
      <c r="N30" s="343">
        <f>SUM(N23:N29)</f>
        <v>0</v>
      </c>
      <c r="O30" s="343">
        <f t="shared" ref="O30:R30" si="36">SUM(O23:O29)</f>
        <v>0</v>
      </c>
      <c r="P30" s="343">
        <f t="shared" si="36"/>
        <v>0</v>
      </c>
      <c r="Q30" s="154">
        <f t="shared" si="36"/>
        <v>0</v>
      </c>
      <c r="R30" s="154">
        <f t="shared" si="36"/>
        <v>0</v>
      </c>
      <c r="S30" s="235"/>
      <c r="T30" s="432"/>
      <c r="U30" s="442"/>
      <c r="V30" s="237"/>
      <c r="W30" s="222">
        <f t="shared" si="23"/>
        <v>0</v>
      </c>
      <c r="X30" s="222">
        <f t="shared" si="34"/>
        <v>0</v>
      </c>
      <c r="Y30" s="222">
        <f>IF(A22="F",IF(AND(I30="*",I29="*"),Q30,IF(I30="*",Q30-2+0.5,IF(I29="*",Q30+1.5,Q30))),0)</f>
        <v>0</v>
      </c>
    </row>
    <row r="31" spans="1:25" ht="18" customHeight="1" x14ac:dyDescent="0.25">
      <c r="A31" s="248"/>
      <c r="B31" s="278">
        <v>22</v>
      </c>
      <c r="C31" s="239" t="s">
        <v>12</v>
      </c>
      <c r="D31" s="201"/>
      <c r="E31" s="201"/>
      <c r="F31" s="201"/>
      <c r="G31" s="279"/>
      <c r="H31" s="201"/>
      <c r="I31" s="201"/>
      <c r="J31" s="280">
        <f t="shared" si="0"/>
        <v>0</v>
      </c>
      <c r="K31" s="280">
        <f>IF(J31&lt;6.01,J31,IF(J31&gt;9,J31-0.75,J31-0.5))</f>
        <v>0</v>
      </c>
      <c r="L31" s="281">
        <f t="shared" si="2"/>
        <v>0</v>
      </c>
      <c r="M31" s="150">
        <f t="shared" si="3"/>
        <v>0</v>
      </c>
      <c r="N31" s="345">
        <f t="shared" si="4"/>
        <v>0</v>
      </c>
      <c r="O31" s="345">
        <f>IF(N31&lt;6.01,N31,IF(N31&gt;9,N31-0.75,N31-0.5))</f>
        <v>0</v>
      </c>
      <c r="P31" s="345">
        <f t="shared" si="6"/>
        <v>0</v>
      </c>
      <c r="Q31" s="150">
        <f t="shared" si="12"/>
        <v>0</v>
      </c>
      <c r="R31" s="150">
        <f t="shared" si="13"/>
        <v>0</v>
      </c>
      <c r="S31" s="266"/>
      <c r="T31" s="434"/>
      <c r="U31" s="444"/>
      <c r="V31" s="260"/>
      <c r="W31" s="222">
        <f>IF(AND(A31="F",C32="So"),0,IF(AND(A32="F",C31="So"),0,IF(A31="F",IF(I31="*",1.5,0),IF(A32="F",IF(I31="*",0.5,0),IF(C31="So",IF(I31="*",1.5,0),IF(C32="So",IF(I31="*",0.5,0),IF(I31="*",2,0)))))))</f>
        <v>0</v>
      </c>
      <c r="X31" s="222">
        <f>IF(Y31&gt;0.01,0,IF(C31="So",IF(AND(I31="*",I21="*"),Q31,IF(I31="*",Q31-2+0.5,IF(I21="*",Q31+1.5,Q31))),0))</f>
        <v>0</v>
      </c>
      <c r="Y31" s="222">
        <f>IF(A31="F",IF(AND(I31="*",I29="*"),Q31,IF(I31="*",Q31-2+0.5,IF(I29="*",Q31+1.5,Q31))),0)</f>
        <v>0</v>
      </c>
    </row>
    <row r="32" spans="1:25" s="188" customFormat="1" ht="18" customHeight="1" x14ac:dyDescent="0.25">
      <c r="A32" s="294"/>
      <c r="B32" s="278">
        <v>23</v>
      </c>
      <c r="C32" s="239" t="s">
        <v>13</v>
      </c>
      <c r="D32" s="241"/>
      <c r="E32" s="241"/>
      <c r="F32" s="241"/>
      <c r="G32" s="242"/>
      <c r="H32" s="241"/>
      <c r="I32" s="241"/>
      <c r="J32" s="243">
        <f t="shared" si="0"/>
        <v>0</v>
      </c>
      <c r="K32" s="243">
        <f t="shared" ref="K32:K37" si="37">IF(J32&lt;6.01,J32,IF(J32&gt;9,J32-0.75,J32-0.5))</f>
        <v>0</v>
      </c>
      <c r="L32" s="244">
        <f t="shared" si="2"/>
        <v>0</v>
      </c>
      <c r="M32" s="150">
        <f t="shared" si="3"/>
        <v>0</v>
      </c>
      <c r="N32" s="345">
        <f t="shared" si="4"/>
        <v>0</v>
      </c>
      <c r="O32" s="345">
        <f t="shared" ref="O32:O37" si="38">IF(N32&lt;6.01,N32,IF(N32&gt;9,N32-0.75,N32-0.5))</f>
        <v>0</v>
      </c>
      <c r="P32" s="345">
        <f t="shared" si="6"/>
        <v>0</v>
      </c>
      <c r="Q32" s="150">
        <f t="shared" si="12"/>
        <v>0</v>
      </c>
      <c r="R32" s="150">
        <f t="shared" si="13"/>
        <v>0</v>
      </c>
      <c r="S32" s="266"/>
      <c r="T32" s="433"/>
      <c r="U32" s="443"/>
      <c r="V32" s="221"/>
      <c r="W32" s="222">
        <f>IF(AND(A32="F",C33="So"),0,IF(AND(A33="F",C32="So"),0,IF(A32="F",IF(I32="*",1.5,0),IF(A33="F",IF(I32="*",0.5,0),IF(C32="So",IF(I32="*",1.5,0),IF(C33="So",IF(I32="*",0.5,0),IF(I32="*",2,0)))))))</f>
        <v>0</v>
      </c>
      <c r="X32" s="222">
        <f t="shared" si="16"/>
        <v>0</v>
      </c>
      <c r="Y32" s="222">
        <f t="shared" ref="Y32:Y38" si="39">IF(A32="F",IF(AND(I32="*",I31="*"),Q32,IF(I32="*",Q32-2+0.5,IF(I31="*",Q32+1.5,Q32))),0)</f>
        <v>0</v>
      </c>
    </row>
    <row r="33" spans="1:25" ht="18" customHeight="1" x14ac:dyDescent="0.25">
      <c r="A33" s="283"/>
      <c r="B33" s="278">
        <v>24</v>
      </c>
      <c r="C33" s="239" t="s">
        <v>14</v>
      </c>
      <c r="D33" s="261"/>
      <c r="E33" s="261"/>
      <c r="F33" s="261"/>
      <c r="G33" s="262"/>
      <c r="H33" s="261"/>
      <c r="I33" s="261"/>
      <c r="J33" s="264">
        <f t="shared" si="0"/>
        <v>0</v>
      </c>
      <c r="K33" s="264">
        <f t="shared" si="37"/>
        <v>0</v>
      </c>
      <c r="L33" s="265">
        <f t="shared" si="2"/>
        <v>0</v>
      </c>
      <c r="M33" s="150">
        <f t="shared" si="3"/>
        <v>0</v>
      </c>
      <c r="N33" s="345">
        <f t="shared" si="4"/>
        <v>0</v>
      </c>
      <c r="O33" s="345">
        <f t="shared" si="38"/>
        <v>0</v>
      </c>
      <c r="P33" s="345">
        <f t="shared" si="6"/>
        <v>0</v>
      </c>
      <c r="Q33" s="150">
        <f t="shared" si="12"/>
        <v>0</v>
      </c>
      <c r="R33" s="150">
        <f t="shared" si="13"/>
        <v>0</v>
      </c>
      <c r="S33" s="266"/>
      <c r="T33" s="433"/>
      <c r="U33" s="443"/>
      <c r="V33" s="221"/>
      <c r="W33" s="222">
        <f>IF(AND(A33="F",C34="So"),0,IF(AND(A34="F",C33="So"),0,IF(A33="F",IF(I33="*",1.5,0),IF(A34="F",IF(I33="*",0.5,0),IF(C33="So",IF(I33="*",1.5,0),IF(C34="So",IF(I33="*",0.5,0),IF(I33="*",2,0)))))))</f>
        <v>0</v>
      </c>
      <c r="X33" s="222">
        <f t="shared" si="16"/>
        <v>0</v>
      </c>
      <c r="Y33" s="222">
        <f t="shared" si="39"/>
        <v>0</v>
      </c>
    </row>
    <row r="34" spans="1:25" ht="18" customHeight="1" x14ac:dyDescent="0.25">
      <c r="A34" s="174" t="s">
        <v>65</v>
      </c>
      <c r="B34" s="367">
        <v>25</v>
      </c>
      <c r="C34" s="368" t="s">
        <v>15</v>
      </c>
      <c r="D34" s="385"/>
      <c r="E34" s="385"/>
      <c r="F34" s="385"/>
      <c r="G34" s="386"/>
      <c r="H34" s="385"/>
      <c r="I34" s="385"/>
      <c r="J34" s="387">
        <f t="shared" si="0"/>
        <v>0</v>
      </c>
      <c r="K34" s="387">
        <f t="shared" si="37"/>
        <v>0</v>
      </c>
      <c r="L34" s="388">
        <f t="shared" si="2"/>
        <v>0</v>
      </c>
      <c r="M34" s="147">
        <f t="shared" si="3"/>
        <v>0</v>
      </c>
      <c r="N34" s="373">
        <f t="shared" si="4"/>
        <v>0</v>
      </c>
      <c r="O34" s="373">
        <f t="shared" si="38"/>
        <v>0</v>
      </c>
      <c r="P34" s="373">
        <f t="shared" si="6"/>
        <v>0</v>
      </c>
      <c r="Q34" s="147">
        <f t="shared" si="12"/>
        <v>0</v>
      </c>
      <c r="R34" s="147">
        <f t="shared" si="13"/>
        <v>0</v>
      </c>
      <c r="S34" s="374"/>
      <c r="T34" s="457"/>
      <c r="U34" s="458"/>
      <c r="V34" s="283"/>
      <c r="W34" s="222">
        <f t="shared" si="23"/>
        <v>0</v>
      </c>
      <c r="X34" s="222">
        <f t="shared" si="16"/>
        <v>0</v>
      </c>
      <c r="Y34" s="222">
        <f t="shared" si="39"/>
        <v>0</v>
      </c>
    </row>
    <row r="35" spans="1:25" ht="18" customHeight="1" x14ac:dyDescent="0.25">
      <c r="A35" s="174"/>
      <c r="B35" s="278">
        <v>26</v>
      </c>
      <c r="C35" s="239" t="s">
        <v>16</v>
      </c>
      <c r="D35" s="263"/>
      <c r="E35" s="263"/>
      <c r="F35" s="261"/>
      <c r="G35" s="262"/>
      <c r="H35" s="263"/>
      <c r="I35" s="241"/>
      <c r="J35" s="243">
        <f t="shared" si="0"/>
        <v>0</v>
      </c>
      <c r="K35" s="243">
        <f t="shared" si="37"/>
        <v>0</v>
      </c>
      <c r="L35" s="244">
        <f t="shared" si="2"/>
        <v>0</v>
      </c>
      <c r="M35" s="150">
        <f t="shared" si="3"/>
        <v>0</v>
      </c>
      <c r="N35" s="345">
        <f t="shared" si="4"/>
        <v>0</v>
      </c>
      <c r="O35" s="345">
        <f t="shared" si="38"/>
        <v>0</v>
      </c>
      <c r="P35" s="345">
        <f t="shared" si="6"/>
        <v>0</v>
      </c>
      <c r="Q35" s="150">
        <f t="shared" si="12"/>
        <v>0</v>
      </c>
      <c r="R35" s="150">
        <f t="shared" si="13"/>
        <v>0</v>
      </c>
      <c r="S35" s="266"/>
      <c r="T35" s="433"/>
      <c r="U35" s="443"/>
      <c r="V35" s="221"/>
      <c r="W35" s="222">
        <f t="shared" si="23"/>
        <v>0</v>
      </c>
      <c r="X35" s="222">
        <f t="shared" si="16"/>
        <v>0</v>
      </c>
      <c r="Y35" s="222">
        <f t="shared" si="39"/>
        <v>0</v>
      </c>
    </row>
    <row r="36" spans="1:25" ht="18" customHeight="1" x14ac:dyDescent="0.25">
      <c r="A36" s="174"/>
      <c r="B36" s="284">
        <v>27</v>
      </c>
      <c r="C36" s="214" t="s">
        <v>17</v>
      </c>
      <c r="D36" s="268"/>
      <c r="E36" s="285"/>
      <c r="F36" s="285"/>
      <c r="G36" s="286"/>
      <c r="H36" s="285"/>
      <c r="I36" s="285"/>
      <c r="J36" s="287">
        <f t="shared" si="0"/>
        <v>0</v>
      </c>
      <c r="K36" s="287">
        <f t="shared" si="37"/>
        <v>0</v>
      </c>
      <c r="L36" s="288">
        <f t="shared" si="2"/>
        <v>0</v>
      </c>
      <c r="M36" s="151">
        <f t="shared" si="3"/>
        <v>0</v>
      </c>
      <c r="N36" s="346">
        <f t="shared" si="4"/>
        <v>0</v>
      </c>
      <c r="O36" s="346">
        <f t="shared" si="38"/>
        <v>0</v>
      </c>
      <c r="P36" s="346">
        <f t="shared" si="6"/>
        <v>0</v>
      </c>
      <c r="Q36" s="151">
        <f t="shared" si="12"/>
        <v>0</v>
      </c>
      <c r="R36" s="151">
        <f t="shared" si="13"/>
        <v>0</v>
      </c>
      <c r="S36" s="250"/>
      <c r="T36" s="430"/>
      <c r="U36" s="440"/>
      <c r="V36" s="221"/>
      <c r="W36" s="222">
        <f t="shared" si="23"/>
        <v>0</v>
      </c>
      <c r="X36" s="222">
        <f t="shared" si="16"/>
        <v>0</v>
      </c>
      <c r="Y36" s="222">
        <f t="shared" si="39"/>
        <v>0</v>
      </c>
    </row>
    <row r="37" spans="1:25" ht="18" customHeight="1" x14ac:dyDescent="0.25">
      <c r="A37" s="174"/>
      <c r="B37" s="289">
        <v>28</v>
      </c>
      <c r="C37" s="224" t="s">
        <v>10</v>
      </c>
      <c r="D37" s="272"/>
      <c r="E37" s="290"/>
      <c r="F37" s="290"/>
      <c r="G37" s="291"/>
      <c r="H37" s="290"/>
      <c r="I37" s="290"/>
      <c r="J37" s="292">
        <f t="shared" si="0"/>
        <v>0</v>
      </c>
      <c r="K37" s="292">
        <f t="shared" si="37"/>
        <v>0</v>
      </c>
      <c r="L37" s="293">
        <f t="shared" si="2"/>
        <v>0</v>
      </c>
      <c r="M37" s="144">
        <f t="shared" si="3"/>
        <v>0</v>
      </c>
      <c r="N37" s="347">
        <f t="shared" si="4"/>
        <v>0</v>
      </c>
      <c r="O37" s="347">
        <f t="shared" si="38"/>
        <v>0</v>
      </c>
      <c r="P37" s="347">
        <f t="shared" si="6"/>
        <v>0</v>
      </c>
      <c r="Q37" s="144">
        <f t="shared" si="12"/>
        <v>0</v>
      </c>
      <c r="R37" s="144">
        <f t="shared" si="13"/>
        <v>0</v>
      </c>
      <c r="S37" s="252"/>
      <c r="T37" s="431"/>
      <c r="U37" s="441"/>
      <c r="V37" s="221"/>
      <c r="W37" s="222">
        <f>IF(AND(A37="F",C39="So"),0,IF(AND(A39="F",C37="So"),0,IF(A37="F",IF(I37="*",1.5,0),IF(A39="F",IF(I37="*",0.5,0),IF(C37="So",IF(I37="*",1.5,0),IF(C39="So",IF(I37="*",0.5,0),IF(I37="*",2,0)))))))</f>
        <v>0</v>
      </c>
      <c r="X37" s="222">
        <f t="shared" si="16"/>
        <v>0</v>
      </c>
      <c r="Y37" s="222">
        <f t="shared" si="39"/>
        <v>0</v>
      </c>
    </row>
    <row r="38" spans="1:25" ht="18" customHeight="1" x14ac:dyDescent="0.25">
      <c r="A38" s="174"/>
      <c r="B38" s="277"/>
      <c r="C38" s="497" t="s">
        <v>11</v>
      </c>
      <c r="D38" s="498"/>
      <c r="E38" s="498"/>
      <c r="F38" s="498"/>
      <c r="G38" s="498"/>
      <c r="H38" s="499"/>
      <c r="I38" s="232"/>
      <c r="J38" s="233"/>
      <c r="K38" s="233"/>
      <c r="L38" s="234"/>
      <c r="M38" s="154">
        <f>SUM(M31:M37)</f>
        <v>0</v>
      </c>
      <c r="N38" s="343">
        <f t="shared" ref="N38:R38" si="40">SUM(N31:N37)</f>
        <v>0</v>
      </c>
      <c r="O38" s="343">
        <f t="shared" si="40"/>
        <v>0</v>
      </c>
      <c r="P38" s="343">
        <f t="shared" si="40"/>
        <v>0</v>
      </c>
      <c r="Q38" s="154">
        <f t="shared" si="40"/>
        <v>0</v>
      </c>
      <c r="R38" s="154">
        <f t="shared" si="40"/>
        <v>0</v>
      </c>
      <c r="S38" s="235"/>
      <c r="T38" s="432"/>
      <c r="U38" s="442"/>
      <c r="V38" s="237"/>
      <c r="W38" s="222">
        <f t="shared" si="23"/>
        <v>0</v>
      </c>
      <c r="X38" s="222">
        <f>IF(Y38&gt;0.01,0,IF(C38="So",IF(AND(I38="*",I37="*"),Q38,IF(I38="*",Q38-2+0.5,IF(I37="*",Q38+1.5,Q38))),0))</f>
        <v>0</v>
      </c>
      <c r="Y38" s="222">
        <f t="shared" si="39"/>
        <v>0</v>
      </c>
    </row>
    <row r="39" spans="1:25" ht="18" customHeight="1" x14ac:dyDescent="0.25">
      <c r="A39" s="174"/>
      <c r="B39" s="278">
        <v>29</v>
      </c>
      <c r="C39" s="239" t="s">
        <v>12</v>
      </c>
      <c r="D39" s="201"/>
      <c r="E39" s="201"/>
      <c r="F39" s="201"/>
      <c r="G39" s="279"/>
      <c r="H39" s="201"/>
      <c r="I39" s="201"/>
      <c r="J39" s="280">
        <f t="shared" si="0"/>
        <v>0</v>
      </c>
      <c r="K39" s="280">
        <f>IF(J39&lt;6.01,J39,IF(J39&gt;9,J39-0.75,J39-0.5))</f>
        <v>0</v>
      </c>
      <c r="L39" s="281">
        <f t="shared" si="2"/>
        <v>0</v>
      </c>
      <c r="M39" s="150">
        <f t="shared" si="3"/>
        <v>0</v>
      </c>
      <c r="N39" s="345">
        <f t="shared" si="4"/>
        <v>0</v>
      </c>
      <c r="O39" s="345">
        <f>IF(N39&lt;6.01,N39,IF(N39&gt;9,N39-0.75,N39-0.5))</f>
        <v>0</v>
      </c>
      <c r="P39" s="345">
        <f t="shared" si="6"/>
        <v>0</v>
      </c>
      <c r="Q39" s="150">
        <f t="shared" si="12"/>
        <v>0</v>
      </c>
      <c r="R39" s="150">
        <f t="shared" si="13"/>
        <v>0</v>
      </c>
      <c r="S39" s="266"/>
      <c r="T39" s="434"/>
      <c r="U39" s="444"/>
      <c r="V39" s="260"/>
      <c r="W39" s="222">
        <f>IF(AND(A39="F",C40="So"),0,IF(AND(A40="F",C39="So"),0,IF(A39="F",IF(I39="*",1.5,0),IF(A40="F",IF(I39="*",0.5,0),IF(C39="So",IF(I39="*",1.5,0),IF(C40="So",IF(I39="*",0.5,0),IF(I39="*",2,0)))))))</f>
        <v>0</v>
      </c>
      <c r="X39" s="222">
        <f>IF(Y39&gt;0.01,0,IF(C39="So",IF(AND(I39="*",I37="*"),Q39,IF(I39="*",Q39-2+0.5,IF(I37="*",Q39+1.5,Q39))),0))</f>
        <v>0</v>
      </c>
      <c r="Y39" s="222">
        <f>IF(A39="F",IF(AND(I39="*",I37="*"),Q39,IF(I39="*",Q39-2+0.5,IF(I37="*",Q39+1.5,Q39))),0)</f>
        <v>0</v>
      </c>
    </row>
    <row r="40" spans="1:25" ht="18" customHeight="1" thickBot="1" x14ac:dyDescent="0.3">
      <c r="A40" s="174"/>
      <c r="B40" s="278">
        <v>30</v>
      </c>
      <c r="C40" s="239" t="s">
        <v>13</v>
      </c>
      <c r="D40" s="201"/>
      <c r="E40" s="201"/>
      <c r="F40" s="201"/>
      <c r="G40" s="279"/>
      <c r="H40" s="201"/>
      <c r="I40" s="201"/>
      <c r="J40" s="280">
        <f t="shared" si="0"/>
        <v>0</v>
      </c>
      <c r="K40" s="280">
        <f t="shared" ref="K40" si="41">IF(J40&lt;6.01,J40,IF(J40&gt;9,J40-0.75,J40-0.5))</f>
        <v>0</v>
      </c>
      <c r="L40" s="281">
        <f t="shared" si="2"/>
        <v>0</v>
      </c>
      <c r="M40" s="150">
        <f t="shared" si="3"/>
        <v>0</v>
      </c>
      <c r="N40" s="345">
        <f t="shared" si="4"/>
        <v>0</v>
      </c>
      <c r="O40" s="345">
        <f t="shared" ref="O40" si="42">IF(N40&lt;6.01,N40,IF(N40&gt;9,N40-0.75,N40-0.5))</f>
        <v>0</v>
      </c>
      <c r="P40" s="345">
        <f t="shared" si="6"/>
        <v>0</v>
      </c>
      <c r="Q40" s="150">
        <f t="shared" si="12"/>
        <v>0</v>
      </c>
      <c r="R40" s="150">
        <f t="shared" si="13"/>
        <v>0</v>
      </c>
      <c r="S40" s="266"/>
      <c r="T40" s="434"/>
      <c r="U40" s="459"/>
      <c r="V40" s="260"/>
      <c r="W40" s="222">
        <f>IF(AND(A40="F",C41="So"),0,IF(AND(A41="F",C40="So"),0,IF(A40="F",IF(I40="*",1.5,0),IF(A41="F",IF(I40="*",0.5,0),IF(C40="So",IF(I40="*",1.5,0),IF(C41="So",IF(I40="*",0.5,0),IF(I40="*",2,0)))))))</f>
        <v>0</v>
      </c>
      <c r="X40" s="222">
        <f>IF(Y40&gt;0.01,0,IF(C40="So",IF(AND(I40="*",I39="*"),Q40,IF(I40="*",Q40-2+0.5,IF(I39="*",Q40+1.5,Q40))),0))</f>
        <v>0</v>
      </c>
      <c r="Y40" s="222">
        <f>IF(A40="F",IF(AND(I40="*",I39="*"),Q40,IF(I40="*",Q40-2+0.5,IF(I39="*",Q40+1.5,Q40))),0)</f>
        <v>0</v>
      </c>
    </row>
    <row r="41" spans="1:25" ht="18" customHeight="1" thickBot="1" x14ac:dyDescent="0.3">
      <c r="B41" s="231"/>
      <c r="C41" s="497" t="s">
        <v>11</v>
      </c>
      <c r="D41" s="498"/>
      <c r="E41" s="498"/>
      <c r="F41" s="498"/>
      <c r="G41" s="498"/>
      <c r="H41" s="499"/>
      <c r="I41" s="232"/>
      <c r="J41" s="233"/>
      <c r="K41" s="233"/>
      <c r="L41" s="234"/>
      <c r="M41" s="154">
        <f t="shared" ref="M41:R41" si="43">SUM(M39:M40)</f>
        <v>0</v>
      </c>
      <c r="N41" s="154">
        <f t="shared" si="43"/>
        <v>0</v>
      </c>
      <c r="O41" s="154">
        <f t="shared" si="43"/>
        <v>0</v>
      </c>
      <c r="P41" s="154">
        <f t="shared" si="43"/>
        <v>0</v>
      </c>
      <c r="Q41" s="154">
        <f t="shared" si="43"/>
        <v>0</v>
      </c>
      <c r="R41" s="154">
        <f t="shared" si="43"/>
        <v>0</v>
      </c>
      <c r="S41" s="302"/>
      <c r="T41" s="437"/>
      <c r="U41" s="456">
        <f>SUM(U7:U40)</f>
        <v>0</v>
      </c>
      <c r="V41" s="303"/>
      <c r="W41" s="337">
        <f>SUM(W7:W40)</f>
        <v>0</v>
      </c>
      <c r="X41" s="337">
        <f>SUM(X7:X40)</f>
        <v>0</v>
      </c>
      <c r="Y41" s="337">
        <f>SUM(Y7:Y40)</f>
        <v>0</v>
      </c>
    </row>
    <row r="42" spans="1:25" ht="18" customHeight="1" x14ac:dyDescent="0.25">
      <c r="B42" s="304"/>
      <c r="C42" s="283"/>
      <c r="D42" s="305"/>
      <c r="E42" s="305"/>
      <c r="F42" s="305"/>
      <c r="G42" s="306"/>
      <c r="H42" s="307"/>
      <c r="I42" s="307"/>
      <c r="J42" s="308"/>
      <c r="K42" s="308"/>
      <c r="L42" s="309"/>
      <c r="M42" s="310"/>
      <c r="N42" s="308"/>
      <c r="O42" s="308"/>
      <c r="P42" s="309"/>
      <c r="Q42" s="311"/>
      <c r="R42" s="310"/>
      <c r="S42" s="312"/>
      <c r="T42" s="182"/>
      <c r="U42" s="182"/>
      <c r="V42" s="182"/>
    </row>
    <row r="43" spans="1:25" ht="18" customHeight="1" x14ac:dyDescent="0.25">
      <c r="B43" s="482" t="s">
        <v>18</v>
      </c>
      <c r="C43" s="483"/>
      <c r="D43" s="483"/>
      <c r="E43" s="483"/>
      <c r="F43" s="483"/>
      <c r="G43" s="483"/>
      <c r="H43" s="484"/>
      <c r="I43" s="313"/>
      <c r="J43" s="314"/>
      <c r="K43" s="314"/>
      <c r="L43" s="315"/>
      <c r="M43" s="316">
        <f>ROUND((Q2/5*G1)*4,0)/4</f>
        <v>168</v>
      </c>
      <c r="N43" s="178"/>
      <c r="O43" s="178"/>
      <c r="P43" s="179"/>
      <c r="Q43" s="164" t="s">
        <v>65</v>
      </c>
      <c r="R43" s="180"/>
      <c r="S43" s="317" t="s">
        <v>57</v>
      </c>
      <c r="T43" s="318"/>
      <c r="U43" s="428"/>
      <c r="V43" s="319"/>
    </row>
    <row r="44" spans="1:25" ht="18" customHeight="1" x14ac:dyDescent="0.25">
      <c r="B44" s="482" t="s">
        <v>19</v>
      </c>
      <c r="C44" s="483"/>
      <c r="D44" s="483"/>
      <c r="E44" s="483"/>
      <c r="F44" s="483"/>
      <c r="G44" s="483"/>
      <c r="H44" s="484"/>
      <c r="I44" s="313"/>
      <c r="J44" s="314"/>
      <c r="K44" s="314"/>
      <c r="L44" s="315"/>
      <c r="M44" s="316">
        <f>SUM(Q41,Q38,Q30,Q22,Q14)</f>
        <v>0</v>
      </c>
      <c r="N44" s="178"/>
      <c r="O44" s="178"/>
      <c r="P44" s="179"/>
      <c r="Q44" s="164" t="s">
        <v>65</v>
      </c>
      <c r="R44" s="180"/>
      <c r="S44" s="317" t="s">
        <v>58</v>
      </c>
      <c r="T44" s="318">
        <v>26</v>
      </c>
      <c r="U44" s="428"/>
      <c r="V44" s="319"/>
    </row>
    <row r="45" spans="1:25" ht="18" customHeight="1" x14ac:dyDescent="0.25">
      <c r="B45" s="471" t="s">
        <v>20</v>
      </c>
      <c r="C45" s="472"/>
      <c r="D45" s="472"/>
      <c r="E45" s="472"/>
      <c r="F45" s="472"/>
      <c r="G45" s="472"/>
      <c r="H45" s="473"/>
      <c r="I45" s="320"/>
      <c r="J45" s="321"/>
      <c r="K45" s="321"/>
      <c r="L45" s="322"/>
      <c r="M45" s="316"/>
      <c r="N45" s="178"/>
      <c r="O45" s="178"/>
      <c r="P45" s="179"/>
      <c r="Q45" s="180"/>
      <c r="R45" s="180"/>
      <c r="S45" s="317" t="s">
        <v>22</v>
      </c>
      <c r="T45" s="318">
        <v>0</v>
      </c>
      <c r="U45" s="428"/>
      <c r="V45" s="319"/>
    </row>
    <row r="46" spans="1:25" ht="18" customHeight="1" x14ac:dyDescent="0.25">
      <c r="B46" s="471" t="s">
        <v>21</v>
      </c>
      <c r="C46" s="472"/>
      <c r="D46" s="472"/>
      <c r="E46" s="472"/>
      <c r="F46" s="472"/>
      <c r="G46" s="472"/>
      <c r="H46" s="473"/>
      <c r="I46" s="320"/>
      <c r="J46" s="321"/>
      <c r="K46" s="321"/>
      <c r="L46" s="322"/>
      <c r="M46" s="316">
        <f>M44-M43</f>
        <v>-168</v>
      </c>
      <c r="N46" s="178"/>
      <c r="O46" s="178"/>
      <c r="P46" s="179"/>
      <c r="Q46" s="180"/>
      <c r="R46" s="180"/>
      <c r="S46" s="317" t="s">
        <v>24</v>
      </c>
      <c r="T46" s="318">
        <v>0</v>
      </c>
      <c r="U46" s="428"/>
      <c r="V46" s="319"/>
    </row>
    <row r="47" spans="1:25" ht="18" customHeight="1" x14ac:dyDescent="0.25">
      <c r="B47" s="471" t="s">
        <v>23</v>
      </c>
      <c r="C47" s="472"/>
      <c r="D47" s="472"/>
      <c r="E47" s="472"/>
      <c r="F47" s="472"/>
      <c r="G47" s="472"/>
      <c r="H47" s="473"/>
      <c r="I47" s="320"/>
      <c r="J47" s="321"/>
      <c r="K47" s="321"/>
      <c r="L47" s="322"/>
      <c r="M47" s="316">
        <f>M45+M46</f>
        <v>-168</v>
      </c>
      <c r="N47" s="178"/>
      <c r="O47" s="178"/>
      <c r="P47" s="179"/>
      <c r="Q47" s="180"/>
      <c r="R47" s="180"/>
      <c r="S47" s="317" t="s">
        <v>25</v>
      </c>
      <c r="T47" s="239">
        <f>T44+T43-T46</f>
        <v>26</v>
      </c>
      <c r="U47" s="390"/>
      <c r="V47" s="174"/>
    </row>
    <row r="48" spans="1:25" ht="18" customHeight="1" x14ac:dyDescent="0.25">
      <c r="B48" s="323"/>
      <c r="C48" s="174"/>
      <c r="D48" s="181"/>
      <c r="E48" s="181"/>
      <c r="F48" s="181"/>
      <c r="G48" s="191"/>
      <c r="H48" s="174"/>
      <c r="I48" s="174"/>
      <c r="J48" s="178"/>
      <c r="K48" s="178"/>
      <c r="L48" s="179"/>
      <c r="M48" s="180"/>
      <c r="N48" s="178"/>
      <c r="O48" s="178"/>
      <c r="P48" s="179"/>
      <c r="Q48" s="180"/>
      <c r="R48" s="180"/>
      <c r="S48" s="182"/>
      <c r="T48" s="174"/>
      <c r="U48" s="174"/>
      <c r="V48" s="174"/>
    </row>
    <row r="49" spans="2:22" ht="18" customHeight="1" x14ac:dyDescent="0.25">
      <c r="B49" s="464" t="s">
        <v>91</v>
      </c>
      <c r="C49" s="464"/>
      <c r="D49" s="464"/>
      <c r="E49" s="464"/>
      <c r="F49" s="464"/>
      <c r="G49" s="464"/>
      <c r="H49" s="464"/>
      <c r="I49" s="406"/>
      <c r="J49" s="407"/>
      <c r="K49" s="407"/>
      <c r="L49" s="408"/>
      <c r="M49" s="409">
        <f>U41</f>
        <v>0</v>
      </c>
      <c r="N49" s="324"/>
      <c r="O49" s="324"/>
      <c r="P49" s="325"/>
      <c r="Q49" s="327"/>
      <c r="R49" s="326"/>
      <c r="S49" s="511"/>
      <c r="T49" s="511"/>
      <c r="U49" s="328"/>
      <c r="V49" s="319"/>
    </row>
    <row r="50" spans="2:22" ht="18" customHeight="1" x14ac:dyDescent="0.25">
      <c r="B50" s="182"/>
      <c r="C50" s="182"/>
      <c r="D50" s="182"/>
      <c r="E50" s="182"/>
      <c r="F50" s="182"/>
      <c r="G50" s="329"/>
      <c r="H50" s="182"/>
      <c r="I50" s="182"/>
      <c r="J50" s="330"/>
      <c r="K50" s="330"/>
      <c r="L50" s="331"/>
      <c r="M50" s="193"/>
      <c r="N50" s="330"/>
      <c r="O50" s="330"/>
      <c r="P50" s="331"/>
      <c r="Q50" s="193"/>
      <c r="R50" s="193"/>
      <c r="S50" s="182" t="s">
        <v>60</v>
      </c>
      <c r="T50" s="182"/>
      <c r="U50" s="182"/>
      <c r="V50" s="182"/>
    </row>
    <row r="51" spans="2:22" ht="18" customHeight="1" x14ac:dyDescent="0.25">
      <c r="S51" s="336"/>
    </row>
  </sheetData>
  <sheetProtection algorithmName="SHA-512" hashValue="FK1SpvhxMAfsBpJffJJglkxeAqF2QhRdwF8BlIigKvsm4WlUXc1PDPo9se5MegdKM6XFiL7tvs+qny4JIhFvuQ==" saltValue="rCArVaorysyKvERgP6DXqA==" spinCount="100000" sheet="1" objects="1" scenarios="1"/>
  <protectedRanges>
    <protectedRange algorithmName="SHA-512" hashValue="X3Xm64b4be5pug3O4vjckIHj3Kar+w0vrr3OjtxVTvTRQHcX5Jmdi0iAnUvD+WMN4y3t/RKQHVIgQDesSiL2ug==" saltValue="xbxa0NqRbsLr5n+cYaI1jA==" spinCount="100000" sqref="E2:V3 T43:V46 S7:S41" name="Bereich2_2_1_1"/>
    <protectedRange algorithmName="SHA-512" hashValue="txP625vL2mv2jQ5+INdA6L1oceV3Ds+BfXH6qSsjWdrjtzYFhmINnsKLd6sIRj84+Onqz5LZSs6PGZZ+dQemPQ==" saltValue="a8gsHyEzEsMWf7xxi35D6A==" spinCount="100000" sqref="D12:I13 C7:I11 C14:I41" name="Bereich1_2_1_1"/>
    <protectedRange algorithmName="SHA-512" hashValue="X3Xm64b4be5pug3O4vjckIHj3Kar+w0vrr3OjtxVTvTRQHcX5Jmdi0iAnUvD+WMN4y3t/RKQHVIgQDesSiL2ug==" saltValue="xbxa0NqRbsLr5n+cYaI1jA==" spinCount="100000" sqref="M45" name="Bereich2_1"/>
    <protectedRange sqref="U7:U40" name="Bereich4"/>
  </protectedRanges>
  <mergeCells count="29">
    <mergeCell ref="B47:H47"/>
    <mergeCell ref="S49:T49"/>
    <mergeCell ref="C38:H38"/>
    <mergeCell ref="C41:H41"/>
    <mergeCell ref="B43:H43"/>
    <mergeCell ref="B44:H44"/>
    <mergeCell ref="B45:H45"/>
    <mergeCell ref="B46:H46"/>
    <mergeCell ref="B49:H49"/>
    <mergeCell ref="R5:R6"/>
    <mergeCell ref="S5:S6"/>
    <mergeCell ref="W5:Y5"/>
    <mergeCell ref="C14:H14"/>
    <mergeCell ref="C22:H22"/>
    <mergeCell ref="M5:M6"/>
    <mergeCell ref="Q5:Q6"/>
    <mergeCell ref="C30:H30"/>
    <mergeCell ref="B5:B6"/>
    <mergeCell ref="C5:C6"/>
    <mergeCell ref="D5:E5"/>
    <mergeCell ref="G5:H5"/>
    <mergeCell ref="B2:D2"/>
    <mergeCell ref="E2:G2"/>
    <mergeCell ref="I2:M2"/>
    <mergeCell ref="N2:P2"/>
    <mergeCell ref="B3:D3"/>
    <mergeCell ref="E3:G3"/>
    <mergeCell ref="I3:M3"/>
    <mergeCell ref="N3:P3"/>
  </mergeCells>
  <phoneticPr fontId="14" type="noConversion"/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8A194-50E3-49C5-9A2F-4DD8B977D9EB}">
  <dimension ref="A1:Y52"/>
  <sheetViews>
    <sheetView workbookViewId="0">
      <selection activeCell="M45" sqref="M45"/>
    </sheetView>
  </sheetViews>
  <sheetFormatPr baseColWidth="10" defaultColWidth="11.42578125" defaultRowHeight="18" customHeight="1" x14ac:dyDescent="0.25"/>
  <cols>
    <col min="1" max="1" width="3.140625" customWidth="1"/>
    <col min="2" max="2" width="3.7109375" bestFit="1" customWidth="1"/>
    <col min="3" max="3" width="4.28515625" customWidth="1"/>
    <col min="4" max="4" width="7.42578125" customWidth="1"/>
    <col min="5" max="5" width="8.5703125" customWidth="1"/>
    <col min="6" max="6" width="5.5703125" bestFit="1" customWidth="1"/>
    <col min="7" max="7" width="7" style="332" customWidth="1"/>
    <col min="8" max="8" width="7.42578125" customWidth="1"/>
    <col min="9" max="9" width="5.5703125" bestFit="1" customWidth="1"/>
    <col min="10" max="10" width="7.85546875" style="333" hidden="1" customWidth="1"/>
    <col min="11" max="11" width="5.28515625" style="333" hidden="1" customWidth="1"/>
    <col min="12" max="12" width="5.28515625" style="334" hidden="1" customWidth="1"/>
    <col min="13" max="13" width="8" style="335" customWidth="1"/>
    <col min="14" max="15" width="5.42578125" style="333" hidden="1" customWidth="1"/>
    <col min="16" max="16" width="6.42578125" style="334" hidden="1" customWidth="1"/>
    <col min="17" max="17" width="8.42578125" style="335" bestFit="1" customWidth="1"/>
    <col min="18" max="18" width="6.42578125" style="335" bestFit="1" customWidth="1"/>
    <col min="19" max="19" width="28" customWidth="1"/>
    <col min="20" max="20" width="10.42578125" bestFit="1" customWidth="1"/>
    <col min="21" max="21" width="6.5703125" customWidth="1"/>
    <col min="22" max="22" width="2.140625" customWidth="1"/>
    <col min="23" max="25" width="5.7109375" customWidth="1"/>
  </cols>
  <sheetData>
    <row r="1" spans="1:25" ht="18" customHeight="1" x14ac:dyDescent="0.3">
      <c r="A1" s="172" t="s">
        <v>82</v>
      </c>
      <c r="B1" s="173"/>
      <c r="C1" s="174"/>
      <c r="D1" s="175"/>
      <c r="E1" s="175"/>
      <c r="F1" s="175"/>
      <c r="G1" s="176">
        <v>23</v>
      </c>
      <c r="H1" s="177" t="s">
        <v>72</v>
      </c>
      <c r="I1" s="174"/>
      <c r="J1" s="178"/>
      <c r="K1" s="178"/>
      <c r="L1" s="179"/>
      <c r="M1" s="180"/>
      <c r="N1" s="178"/>
      <c r="O1" s="178"/>
      <c r="P1" s="179"/>
      <c r="Q1" s="180"/>
      <c r="R1" s="180"/>
      <c r="S1" s="174"/>
      <c r="T1" s="174"/>
      <c r="U1" s="174"/>
      <c r="V1" s="174"/>
    </row>
    <row r="2" spans="1:25" ht="18" customHeight="1" x14ac:dyDescent="0.25">
      <c r="A2" s="174"/>
      <c r="B2" s="493" t="s">
        <v>69</v>
      </c>
      <c r="C2" s="493"/>
      <c r="D2" s="493"/>
      <c r="E2" s="494"/>
      <c r="F2" s="494"/>
      <c r="G2" s="494"/>
      <c r="H2" s="182"/>
      <c r="I2" s="495" t="s">
        <v>71</v>
      </c>
      <c r="J2" s="495"/>
      <c r="K2" s="495"/>
      <c r="L2" s="495"/>
      <c r="M2" s="495"/>
      <c r="N2" s="496" t="s">
        <v>67</v>
      </c>
      <c r="O2" s="496"/>
      <c r="P2" s="496"/>
      <c r="Q2" s="183">
        <v>40</v>
      </c>
      <c r="R2" s="184"/>
      <c r="S2" s="185" t="s">
        <v>68</v>
      </c>
      <c r="T2" s="186"/>
      <c r="U2" s="426"/>
      <c r="V2" s="187"/>
      <c r="W2" s="188"/>
      <c r="X2" s="188"/>
    </row>
    <row r="3" spans="1:25" ht="18" customHeight="1" x14ac:dyDescent="0.25">
      <c r="A3" s="177"/>
      <c r="B3" s="493" t="s">
        <v>70</v>
      </c>
      <c r="C3" s="493"/>
      <c r="D3" s="493"/>
      <c r="E3" s="494"/>
      <c r="F3" s="494"/>
      <c r="G3" s="494"/>
      <c r="H3" s="182"/>
      <c r="I3" s="495" t="s">
        <v>73</v>
      </c>
      <c r="J3" s="495"/>
      <c r="K3" s="495"/>
      <c r="L3" s="495"/>
      <c r="M3" s="495"/>
      <c r="N3" s="496" t="s">
        <v>66</v>
      </c>
      <c r="O3" s="496"/>
      <c r="P3" s="496"/>
      <c r="Q3" s="189"/>
      <c r="R3" s="184"/>
      <c r="S3" s="175"/>
      <c r="T3" s="175"/>
      <c r="U3" s="181"/>
      <c r="V3" s="175"/>
      <c r="W3" s="190"/>
      <c r="X3" s="190"/>
      <c r="Y3" s="190"/>
    </row>
    <row r="4" spans="1:25" ht="9.75" customHeight="1" x14ac:dyDescent="0.25">
      <c r="A4" s="174"/>
      <c r="B4" s="175"/>
      <c r="C4" s="175"/>
      <c r="D4" s="175"/>
      <c r="E4" s="175"/>
      <c r="F4" s="175"/>
      <c r="G4" s="191"/>
      <c r="H4" s="182"/>
      <c r="I4" s="182"/>
      <c r="J4" s="192"/>
      <c r="K4" s="192"/>
      <c r="L4" s="192"/>
      <c r="M4" s="193"/>
      <c r="N4" s="194"/>
      <c r="O4" s="194"/>
      <c r="P4" s="194"/>
      <c r="Q4" s="193"/>
      <c r="R4" s="184"/>
      <c r="S4" s="175"/>
      <c r="T4" s="195"/>
      <c r="U4" s="427"/>
      <c r="V4" s="175"/>
    </row>
    <row r="5" spans="1:25" ht="32.25" customHeight="1" x14ac:dyDescent="0.25">
      <c r="A5" s="196"/>
      <c r="B5" s="500" t="s">
        <v>2</v>
      </c>
      <c r="C5" s="502" t="s">
        <v>3</v>
      </c>
      <c r="D5" s="504" t="s">
        <v>4</v>
      </c>
      <c r="E5" s="505"/>
      <c r="F5" s="197" t="s">
        <v>63</v>
      </c>
      <c r="G5" s="506" t="s">
        <v>5</v>
      </c>
      <c r="H5" s="507"/>
      <c r="I5" s="197" t="s">
        <v>63</v>
      </c>
      <c r="J5" s="199"/>
      <c r="K5" s="199"/>
      <c r="L5" s="200" t="s">
        <v>64</v>
      </c>
      <c r="M5" s="508" t="s">
        <v>6</v>
      </c>
      <c r="N5" s="199"/>
      <c r="O5" s="199"/>
      <c r="P5" s="200" t="s">
        <v>64</v>
      </c>
      <c r="Q5" s="508" t="s">
        <v>7</v>
      </c>
      <c r="R5" s="508" t="s">
        <v>8</v>
      </c>
      <c r="S5" s="504" t="s">
        <v>0</v>
      </c>
      <c r="T5" s="201" t="s">
        <v>1</v>
      </c>
      <c r="U5" s="201" t="s">
        <v>90</v>
      </c>
      <c r="V5" s="175"/>
      <c r="W5" s="488" t="s">
        <v>74</v>
      </c>
      <c r="X5" s="488"/>
      <c r="Y5" s="488"/>
    </row>
    <row r="6" spans="1:25" ht="15" x14ac:dyDescent="0.25">
      <c r="A6" s="202"/>
      <c r="B6" s="501"/>
      <c r="C6" s="503"/>
      <c r="D6" s="204" t="s">
        <v>61</v>
      </c>
      <c r="E6" s="205" t="s">
        <v>62</v>
      </c>
      <c r="F6" s="206"/>
      <c r="G6" s="207" t="s">
        <v>61</v>
      </c>
      <c r="H6" s="206" t="s">
        <v>62</v>
      </c>
      <c r="I6" s="206"/>
      <c r="J6" s="208"/>
      <c r="K6" s="208"/>
      <c r="L6" s="209"/>
      <c r="M6" s="509"/>
      <c r="N6" s="208"/>
      <c r="O6" s="208"/>
      <c r="P6" s="209"/>
      <c r="Q6" s="509"/>
      <c r="R6" s="509"/>
      <c r="S6" s="510"/>
      <c r="T6" s="210" t="s">
        <v>9</v>
      </c>
      <c r="U6" s="210"/>
      <c r="V6" s="211"/>
      <c r="W6" s="212" t="s">
        <v>75</v>
      </c>
      <c r="X6" s="212" t="s">
        <v>76</v>
      </c>
      <c r="Y6" s="212" t="s">
        <v>77</v>
      </c>
    </row>
    <row r="7" spans="1:25" s="188" customFormat="1" ht="18" customHeight="1" x14ac:dyDescent="0.25">
      <c r="A7" s="202"/>
      <c r="B7" s="376">
        <v>1</v>
      </c>
      <c r="C7" s="368" t="s">
        <v>14</v>
      </c>
      <c r="D7" s="379"/>
      <c r="E7" s="379"/>
      <c r="F7" s="377"/>
      <c r="G7" s="378"/>
      <c r="H7" s="379"/>
      <c r="I7" s="377"/>
      <c r="J7" s="380">
        <f>E7*24-D7*24</f>
        <v>0</v>
      </c>
      <c r="K7" s="380">
        <f t="shared" ref="K7:K9" si="0">IF(J7&lt;6.01,J7,IF(J7&gt;9,J7-0.75,J7-0.5))</f>
        <v>0</v>
      </c>
      <c r="L7" s="381">
        <f t="shared" ref="L7:L9" si="1">IF(F7="*",2,0)</f>
        <v>0</v>
      </c>
      <c r="M7" s="147">
        <f t="shared" ref="M7:M9" si="2">L7+K7</f>
        <v>0</v>
      </c>
      <c r="N7" s="383">
        <f t="shared" ref="N7:N9" si="3">H7*24-G7*24</f>
        <v>0</v>
      </c>
      <c r="O7" s="383">
        <f t="shared" ref="O7:O9" si="4">IF(N7&lt;6.01,N7,IF(N7&gt;9,N7-0.75,N7-0.5))</f>
        <v>0</v>
      </c>
      <c r="P7" s="383">
        <f t="shared" ref="P7:P9" si="5">IF(I7="*",2,0)</f>
        <v>0</v>
      </c>
      <c r="Q7" s="147">
        <f t="shared" ref="Q7:Q9" si="6">P7+O7</f>
        <v>0</v>
      </c>
      <c r="R7" s="147">
        <f t="shared" ref="R7:R9" si="7">(M7-Q7)*-1</f>
        <v>0</v>
      </c>
      <c r="S7" s="384"/>
      <c r="T7" s="382"/>
      <c r="U7" s="382"/>
      <c r="V7" s="221"/>
      <c r="W7" s="222">
        <f>IF(AND(A7="F",C8="So"),0,IF(AND(A8="F",C7="So"),0,IF(A7="F",IF(I7="*",1.5,0),IF(A8="F",IF(I7="*",0.5,0),IF(C7="So",IF(I7="*",1.5,0),IF(C8="So",IF(I7="*",0.5,0),IF(I7="*",2,0)))))))</f>
        <v>0</v>
      </c>
      <c r="X7" s="222">
        <f>IF(Y7&gt;0.01,0,IF(C7="So",IF(AND(I7="*",#REF!="*"),Q7,IF(I7="*",Q7-2+0.5,IF(#REF!="*",Q7+1.5,Q7))),0))</f>
        <v>0</v>
      </c>
      <c r="Y7" s="222">
        <f>IF(A7="F",IF(AND(I7="*",#REF!="*"),Q7,IF(I7="*",Q7-2+0.5,IF(#REF!="*",Q7+1.5,Q7))),0)</f>
        <v>0</v>
      </c>
    </row>
    <row r="8" spans="1:25" s="188" customFormat="1" ht="18" customHeight="1" x14ac:dyDescent="0.25">
      <c r="A8" s="202"/>
      <c r="B8" s="376">
        <v>2</v>
      </c>
      <c r="C8" s="368" t="s">
        <v>15</v>
      </c>
      <c r="D8" s="379"/>
      <c r="E8" s="379"/>
      <c r="F8" s="377"/>
      <c r="G8" s="378"/>
      <c r="H8" s="379"/>
      <c r="I8" s="377"/>
      <c r="J8" s="380">
        <f t="shared" ref="J8:J9" si="8">E8*24-D8*24</f>
        <v>0</v>
      </c>
      <c r="K8" s="380">
        <f t="shared" si="0"/>
        <v>0</v>
      </c>
      <c r="L8" s="381">
        <f t="shared" si="1"/>
        <v>0</v>
      </c>
      <c r="M8" s="147">
        <f t="shared" si="2"/>
        <v>0</v>
      </c>
      <c r="N8" s="383">
        <f t="shared" si="3"/>
        <v>0</v>
      </c>
      <c r="O8" s="383">
        <f t="shared" si="4"/>
        <v>0</v>
      </c>
      <c r="P8" s="383">
        <f t="shared" si="5"/>
        <v>0</v>
      </c>
      <c r="Q8" s="147">
        <f t="shared" si="6"/>
        <v>0</v>
      </c>
      <c r="R8" s="147">
        <f t="shared" si="7"/>
        <v>0</v>
      </c>
      <c r="S8" s="384"/>
      <c r="T8" s="382"/>
      <c r="U8" s="382"/>
      <c r="V8" s="221"/>
      <c r="W8" s="222">
        <f t="shared" ref="W8:W10" si="9">IF(AND(A8="F",C9="So"),0,IF(AND(A9="F",C8="So"),0,IF(A8="F",IF(I8="*",1.5,0),IF(A9="F",IF(I8="*",0.5,0),IF(C8="So",IF(I8="*",1.5,0),IF(C9="So",IF(I8="*",0.5,0),IF(I8="*",2,0)))))))</f>
        <v>0</v>
      </c>
      <c r="X8" s="222">
        <f t="shared" ref="X8:X10" si="10">IF(Y8&gt;0.01,0,IF(C8="So",IF(AND(I8="*",I7="*"),Q8,IF(I8="*",Q8-2+0.5,IF(I7="*",Q8+1.5,Q8))),0))</f>
        <v>0</v>
      </c>
      <c r="Y8" s="222">
        <f t="shared" ref="Y8:Y10" si="11">IF(A8="F",IF(AND(I8="*",I7="*"),Q8,IF(I8="*",Q8-2+0.5,IF(I7="*",Q8+1.5,Q8))),0)</f>
        <v>0</v>
      </c>
    </row>
    <row r="9" spans="1:25" s="188" customFormat="1" ht="18" customHeight="1" x14ac:dyDescent="0.25">
      <c r="A9" s="202"/>
      <c r="B9" s="376">
        <v>3</v>
      </c>
      <c r="C9" s="368" t="s">
        <v>16</v>
      </c>
      <c r="D9" s="379"/>
      <c r="E9" s="379"/>
      <c r="F9" s="377"/>
      <c r="G9" s="378"/>
      <c r="H9" s="379"/>
      <c r="I9" s="377"/>
      <c r="J9" s="380">
        <f t="shared" si="8"/>
        <v>0</v>
      </c>
      <c r="K9" s="380">
        <f t="shared" si="0"/>
        <v>0</v>
      </c>
      <c r="L9" s="381">
        <f t="shared" si="1"/>
        <v>0</v>
      </c>
      <c r="M9" s="147">
        <f t="shared" si="2"/>
        <v>0</v>
      </c>
      <c r="N9" s="383">
        <f t="shared" si="3"/>
        <v>0</v>
      </c>
      <c r="O9" s="383">
        <f t="shared" si="4"/>
        <v>0</v>
      </c>
      <c r="P9" s="383">
        <f t="shared" si="5"/>
        <v>0</v>
      </c>
      <c r="Q9" s="147">
        <f t="shared" si="6"/>
        <v>0</v>
      </c>
      <c r="R9" s="147">
        <f t="shared" si="7"/>
        <v>0</v>
      </c>
      <c r="S9" s="384"/>
      <c r="T9" s="382"/>
      <c r="U9" s="382"/>
      <c r="V9" s="221"/>
      <c r="W9" s="222">
        <f t="shared" si="9"/>
        <v>0</v>
      </c>
      <c r="X9" s="222">
        <f t="shared" si="10"/>
        <v>0</v>
      </c>
      <c r="Y9" s="222">
        <f>IF(A9="F",IF(AND(I9="*",I8="*"),Q9,IF(I9="*",Q9-2+0.5,IF(I8="*",Q9+1.5,Q9))),0)</f>
        <v>0</v>
      </c>
    </row>
    <row r="10" spans="1:25" ht="18" customHeight="1" x14ac:dyDescent="0.25">
      <c r="A10" s="248"/>
      <c r="B10" s="213">
        <v>4</v>
      </c>
      <c r="C10" s="213" t="s">
        <v>17</v>
      </c>
      <c r="D10" s="215"/>
      <c r="E10" s="215"/>
      <c r="F10" s="249"/>
      <c r="G10" s="216"/>
      <c r="H10" s="215"/>
      <c r="I10" s="249"/>
      <c r="J10" s="217">
        <f t="shared" ref="J10:J41" si="12">E10*24-D10*24</f>
        <v>0</v>
      </c>
      <c r="K10" s="217">
        <f t="shared" ref="K10:K11" si="13">IF(J10&lt;6.01,J10,IF(J10&gt;9,J10-0.75,J10-0.5))</f>
        <v>0</v>
      </c>
      <c r="L10" s="218">
        <f t="shared" ref="L10:L41" si="14">IF(F10="*",2,0)</f>
        <v>0</v>
      </c>
      <c r="M10" s="151">
        <f t="shared" ref="M10:M41" si="15">L10+K10</f>
        <v>0</v>
      </c>
      <c r="N10" s="341">
        <f t="shared" ref="N10:N41" si="16">H10*24-G10*24</f>
        <v>0</v>
      </c>
      <c r="O10" s="341">
        <f t="shared" ref="O10:O11" si="17">IF(N10&lt;6.01,N10,IF(N10&gt;9,N10-0.75,N10-0.5))</f>
        <v>0</v>
      </c>
      <c r="P10" s="341">
        <f t="shared" ref="P10:P41" si="18">IF(I10="*",2,0)</f>
        <v>0</v>
      </c>
      <c r="Q10" s="151">
        <f t="shared" ref="Q10:Q41" si="19">P10+O10</f>
        <v>0</v>
      </c>
      <c r="R10" s="151">
        <f t="shared" ref="R10:R41" si="20">(M10-Q10)*-1</f>
        <v>0</v>
      </c>
      <c r="S10" s="250"/>
      <c r="T10" s="220"/>
      <c r="U10" s="220"/>
      <c r="V10" s="221"/>
      <c r="W10" s="222">
        <f t="shared" si="9"/>
        <v>0</v>
      </c>
      <c r="X10" s="222">
        <f t="shared" si="10"/>
        <v>0</v>
      </c>
      <c r="Y10" s="222">
        <f t="shared" si="11"/>
        <v>0</v>
      </c>
    </row>
    <row r="11" spans="1:25" ht="18" customHeight="1" x14ac:dyDescent="0.25">
      <c r="A11" s="248"/>
      <c r="B11" s="223">
        <v>5</v>
      </c>
      <c r="C11" s="223" t="s">
        <v>10</v>
      </c>
      <c r="D11" s="225"/>
      <c r="E11" s="225"/>
      <c r="F11" s="251"/>
      <c r="G11" s="226"/>
      <c r="H11" s="225"/>
      <c r="I11" s="251"/>
      <c r="J11" s="227">
        <f t="shared" si="12"/>
        <v>0</v>
      </c>
      <c r="K11" s="227">
        <f t="shared" si="13"/>
        <v>0</v>
      </c>
      <c r="L11" s="228">
        <f t="shared" si="14"/>
        <v>0</v>
      </c>
      <c r="M11" s="144">
        <f t="shared" si="15"/>
        <v>0</v>
      </c>
      <c r="N11" s="342">
        <f t="shared" si="16"/>
        <v>0</v>
      </c>
      <c r="O11" s="342">
        <f t="shared" si="17"/>
        <v>0</v>
      </c>
      <c r="P11" s="342">
        <f t="shared" si="18"/>
        <v>0</v>
      </c>
      <c r="Q11" s="144">
        <f t="shared" si="19"/>
        <v>0</v>
      </c>
      <c r="R11" s="144">
        <f t="shared" si="20"/>
        <v>0</v>
      </c>
      <c r="S11" s="252"/>
      <c r="T11" s="230"/>
      <c r="U11" s="230"/>
      <c r="V11" s="221"/>
      <c r="W11" s="222">
        <f>IF(AND(A11="F",C13="So"),0,IF(AND(A13="F",C11="So"),0,IF(A11="F",IF(I11="*",1.5,0),IF(A13="F",IF(I11="*",0.5,0),IF(C11="So",IF(I11="*",1.5,0),IF(C13="So",IF(I11="*",0.5,0),IF(I11="*",2,0)))))))</f>
        <v>0</v>
      </c>
      <c r="X11" s="222">
        <f>IF(Y11&gt;0.01,0,IF(C11="So",IF(AND(I11="*",I10="*"),Q11,IF(I11="*",Q11-2+0.5,IF(I10="*",Q11+1.5,Q11))),0))</f>
        <v>0</v>
      </c>
      <c r="Y11" s="222">
        <f>IF(A11="F",IF(AND(I11="*",I10="*"),Q11,IF(I11="*",Q11-2+0.5,IF(I10="*",Q11+1.5,Q11))),0)</f>
        <v>0</v>
      </c>
    </row>
    <row r="12" spans="1:25" ht="18" customHeight="1" x14ac:dyDescent="0.25">
      <c r="A12" s="253"/>
      <c r="B12" s="231"/>
      <c r="C12" s="497" t="s">
        <v>11</v>
      </c>
      <c r="D12" s="498"/>
      <c r="E12" s="498"/>
      <c r="F12" s="498"/>
      <c r="G12" s="498"/>
      <c r="H12" s="499"/>
      <c r="I12" s="232"/>
      <c r="J12" s="233"/>
      <c r="K12" s="233"/>
      <c r="L12" s="234"/>
      <c r="M12" s="154">
        <f t="shared" ref="M12:R12" si="21">SUM(M7:M11)</f>
        <v>0</v>
      </c>
      <c r="N12" s="343">
        <f t="shared" si="21"/>
        <v>0</v>
      </c>
      <c r="O12" s="343">
        <f t="shared" si="21"/>
        <v>0</v>
      </c>
      <c r="P12" s="343">
        <f t="shared" si="21"/>
        <v>0</v>
      </c>
      <c r="Q12" s="154">
        <f t="shared" si="21"/>
        <v>0</v>
      </c>
      <c r="R12" s="154">
        <f t="shared" si="21"/>
        <v>0</v>
      </c>
      <c r="S12" s="235"/>
      <c r="T12" s="236"/>
      <c r="U12" s="236"/>
      <c r="V12" s="237"/>
      <c r="W12" s="222">
        <f t="shared" ref="W12" si="22">IF(AND(A12="F",C13="So"),0,IF(AND(A13="F",C12="So"),0,IF(A12="F",IF(I12="*",1.5,0),IF(A13="F",IF(I12="*",0.5,0),IF(C12="So",IF(I12="*",1.5,0),IF(C13="So",IF(I12="*",0.5,0),IF(I12="*",2,0)))))))</f>
        <v>0</v>
      </c>
      <c r="X12" s="222">
        <f t="shared" ref="X12:X35" si="23">IF(Y12&gt;0.01,0,IF(C12="So",IF(AND(I12="*",I11="*"),Q12,IF(I12="*",Q12-2+0.5,IF(I11="*",Q12+1.5,Q12))),0))</f>
        <v>0</v>
      </c>
      <c r="Y12" s="222">
        <f t="shared" ref="Y12:Y18" si="24">IF(A12="F",IF(AND(I12="*",I11="*"),Q12,IF(I12="*",Q12-2+0.5,IF(I11="*",Q12+1.5,Q12))),0)</f>
        <v>0</v>
      </c>
    </row>
    <row r="13" spans="1:25" ht="18" customHeight="1" x14ac:dyDescent="0.25">
      <c r="A13" s="253"/>
      <c r="B13" s="238">
        <v>6</v>
      </c>
      <c r="C13" s="239" t="s">
        <v>12</v>
      </c>
      <c r="D13" s="254"/>
      <c r="E13" s="254"/>
      <c r="F13" s="254"/>
      <c r="G13" s="255"/>
      <c r="H13" s="254"/>
      <c r="I13" s="254"/>
      <c r="J13" s="256">
        <f t="shared" si="12"/>
        <v>0</v>
      </c>
      <c r="K13" s="256">
        <f>IF(J13&lt;6.01,J13,IF(J13&gt;9,J13-0.75,J13-0.5))</f>
        <v>0</v>
      </c>
      <c r="L13" s="257">
        <f t="shared" si="14"/>
        <v>0</v>
      </c>
      <c r="M13" s="150">
        <f t="shared" si="15"/>
        <v>0</v>
      </c>
      <c r="N13" s="345">
        <f t="shared" si="16"/>
        <v>0</v>
      </c>
      <c r="O13" s="345">
        <f>IF(N13&lt;6.01,N13,IF(N13&gt;9,N13-0.75,N13-0.5))</f>
        <v>0</v>
      </c>
      <c r="P13" s="345">
        <f t="shared" si="18"/>
        <v>0</v>
      </c>
      <c r="Q13" s="150">
        <f t="shared" si="19"/>
        <v>0</v>
      </c>
      <c r="R13" s="150">
        <f t="shared" si="20"/>
        <v>0</v>
      </c>
      <c r="S13" s="258"/>
      <c r="T13" s="259"/>
      <c r="U13" s="259"/>
      <c r="V13" s="260"/>
      <c r="W13" s="222">
        <f>IF(AND(A13="F",C14="So"),0,IF(AND(A14="F",C13="So"),0,IF(A13="F",IF(I13="*",1.5,0),IF(A14="F",IF(I13="*",0.5,0),IF(C13="So",IF(I13="*",1.5,0),IF(C14="So",IF(I13="*",0.5,0),IF(I13="*",2,0)))))))</f>
        <v>0</v>
      </c>
      <c r="X13" s="222">
        <f>IF(Y13&gt;0.01,0,IF(C13="So",IF(AND(I13="*",I11="*"),Q13,IF(I13="*",Q13-2+0.5,IF(I11="*",Q13+1.5,Q13))),0))</f>
        <v>0</v>
      </c>
      <c r="Y13" s="222">
        <f>IF(A13="F",IF(AND(I13="*",I11="*"),Q13,IF(I13="*",Q13-2+0.5,IF(I11="*",Q13+1.5,Q13))),0)</f>
        <v>0</v>
      </c>
    </row>
    <row r="14" spans="1:25" ht="18" customHeight="1" x14ac:dyDescent="0.25">
      <c r="A14" s="253"/>
      <c r="B14" s="238">
        <v>7</v>
      </c>
      <c r="C14" s="239" t="s">
        <v>13</v>
      </c>
      <c r="D14" s="261"/>
      <c r="E14" s="261"/>
      <c r="F14" s="261"/>
      <c r="G14" s="262"/>
      <c r="H14" s="263"/>
      <c r="I14" s="261"/>
      <c r="J14" s="264">
        <f t="shared" si="12"/>
        <v>0</v>
      </c>
      <c r="K14" s="264">
        <f t="shared" ref="K14:K19" si="25">IF(J14&lt;6.01,J14,IF(J14&gt;9,J14-0.75,J14-0.5))</f>
        <v>0</v>
      </c>
      <c r="L14" s="265">
        <f t="shared" si="14"/>
        <v>0</v>
      </c>
      <c r="M14" s="150">
        <f t="shared" si="15"/>
        <v>0</v>
      </c>
      <c r="N14" s="345">
        <f t="shared" si="16"/>
        <v>0</v>
      </c>
      <c r="O14" s="345">
        <f t="shared" ref="O14:O19" si="26">IF(N14&lt;6.01,N14,IF(N14&gt;9,N14-0.75,N14-0.5))</f>
        <v>0</v>
      </c>
      <c r="P14" s="345">
        <f t="shared" si="18"/>
        <v>0</v>
      </c>
      <c r="Q14" s="150">
        <f t="shared" si="19"/>
        <v>0</v>
      </c>
      <c r="R14" s="150">
        <f t="shared" si="20"/>
        <v>0</v>
      </c>
      <c r="S14" s="266"/>
      <c r="T14" s="246"/>
      <c r="U14" s="246"/>
      <c r="V14" s="221"/>
      <c r="W14" s="222">
        <f t="shared" ref="W14:W17" si="27">IF(AND(A14="F",C15="So"),0,IF(AND(A15="F",C14="So"),0,IF(A14="F",IF(I14="*",1.5,0),IF(A15="F",IF(I14="*",0.5,0),IF(C14="So",IF(I14="*",1.5,0),IF(C15="So",IF(I14="*",0.5,0),IF(I14="*",2,0)))))))</f>
        <v>0</v>
      </c>
      <c r="X14" s="222">
        <f t="shared" si="23"/>
        <v>0</v>
      </c>
      <c r="Y14" s="222">
        <f t="shared" si="24"/>
        <v>0</v>
      </c>
    </row>
    <row r="15" spans="1:25" s="188" customFormat="1" ht="18" customHeight="1" x14ac:dyDescent="0.25">
      <c r="A15" s="267"/>
      <c r="B15" s="238">
        <v>8</v>
      </c>
      <c r="C15" s="239" t="s">
        <v>14</v>
      </c>
      <c r="D15" s="241"/>
      <c r="E15" s="241"/>
      <c r="F15" s="241"/>
      <c r="G15" s="242"/>
      <c r="H15" s="241"/>
      <c r="I15" s="241"/>
      <c r="J15" s="243">
        <f t="shared" si="12"/>
        <v>0</v>
      </c>
      <c r="K15" s="243">
        <f t="shared" si="25"/>
        <v>0</v>
      </c>
      <c r="L15" s="244">
        <f t="shared" si="14"/>
        <v>0</v>
      </c>
      <c r="M15" s="150">
        <f t="shared" si="15"/>
        <v>0</v>
      </c>
      <c r="N15" s="345">
        <f t="shared" si="16"/>
        <v>0</v>
      </c>
      <c r="O15" s="345">
        <f t="shared" si="26"/>
        <v>0</v>
      </c>
      <c r="P15" s="345">
        <f t="shared" si="18"/>
        <v>0</v>
      </c>
      <c r="Q15" s="150">
        <f t="shared" si="19"/>
        <v>0</v>
      </c>
      <c r="R15" s="150">
        <f t="shared" si="20"/>
        <v>0</v>
      </c>
      <c r="S15" s="266"/>
      <c r="T15" s="246"/>
      <c r="U15" s="246"/>
      <c r="V15" s="221"/>
      <c r="W15" s="222">
        <f t="shared" si="27"/>
        <v>0</v>
      </c>
      <c r="X15" s="222">
        <f t="shared" si="23"/>
        <v>0</v>
      </c>
      <c r="Y15" s="222">
        <f t="shared" si="24"/>
        <v>0</v>
      </c>
    </row>
    <row r="16" spans="1:25" ht="18" customHeight="1" x14ac:dyDescent="0.25">
      <c r="A16" s="253"/>
      <c r="B16" s="238">
        <v>9</v>
      </c>
      <c r="C16" s="239" t="s">
        <v>15</v>
      </c>
      <c r="D16" s="263"/>
      <c r="E16" s="263"/>
      <c r="F16" s="261"/>
      <c r="G16" s="262"/>
      <c r="H16" s="263"/>
      <c r="I16" s="261"/>
      <c r="J16" s="264">
        <f t="shared" si="12"/>
        <v>0</v>
      </c>
      <c r="K16" s="264">
        <f t="shared" si="25"/>
        <v>0</v>
      </c>
      <c r="L16" s="265">
        <f t="shared" si="14"/>
        <v>0</v>
      </c>
      <c r="M16" s="150">
        <f t="shared" si="15"/>
        <v>0</v>
      </c>
      <c r="N16" s="345">
        <f t="shared" si="16"/>
        <v>0</v>
      </c>
      <c r="O16" s="345">
        <f t="shared" si="26"/>
        <v>0</v>
      </c>
      <c r="P16" s="345">
        <f t="shared" si="18"/>
        <v>0</v>
      </c>
      <c r="Q16" s="150">
        <f t="shared" si="19"/>
        <v>0</v>
      </c>
      <c r="R16" s="150">
        <f t="shared" si="20"/>
        <v>0</v>
      </c>
      <c r="S16" s="266"/>
      <c r="T16" s="246"/>
      <c r="U16" s="246"/>
      <c r="V16" s="221"/>
      <c r="W16" s="222">
        <f t="shared" si="27"/>
        <v>0</v>
      </c>
      <c r="X16" s="222">
        <f t="shared" si="23"/>
        <v>0</v>
      </c>
      <c r="Y16" s="222">
        <f t="shared" si="24"/>
        <v>0</v>
      </c>
    </row>
    <row r="17" spans="1:25" ht="18" customHeight="1" x14ac:dyDescent="0.25">
      <c r="A17" s="253" t="s">
        <v>65</v>
      </c>
      <c r="B17" s="376">
        <v>10</v>
      </c>
      <c r="C17" s="368" t="s">
        <v>16</v>
      </c>
      <c r="D17" s="377"/>
      <c r="E17" s="377"/>
      <c r="F17" s="377"/>
      <c r="G17" s="378"/>
      <c r="H17" s="379"/>
      <c r="I17" s="377"/>
      <c r="J17" s="380">
        <f t="shared" si="12"/>
        <v>0</v>
      </c>
      <c r="K17" s="380">
        <f t="shared" si="25"/>
        <v>0</v>
      </c>
      <c r="L17" s="381">
        <f t="shared" si="14"/>
        <v>0</v>
      </c>
      <c r="M17" s="147">
        <f t="shared" si="15"/>
        <v>0</v>
      </c>
      <c r="N17" s="373">
        <f t="shared" si="16"/>
        <v>0</v>
      </c>
      <c r="O17" s="373">
        <f t="shared" si="26"/>
        <v>0</v>
      </c>
      <c r="P17" s="373">
        <f t="shared" si="18"/>
        <v>0</v>
      </c>
      <c r="Q17" s="147">
        <f t="shared" si="19"/>
        <v>0</v>
      </c>
      <c r="R17" s="147">
        <f t="shared" si="20"/>
        <v>0</v>
      </c>
      <c r="S17" s="374"/>
      <c r="T17" s="382"/>
      <c r="U17" s="382"/>
      <c r="V17" s="221"/>
      <c r="W17" s="222">
        <f t="shared" si="27"/>
        <v>0</v>
      </c>
      <c r="X17" s="222">
        <f t="shared" si="23"/>
        <v>0</v>
      </c>
      <c r="Y17" s="222">
        <f t="shared" si="24"/>
        <v>0</v>
      </c>
    </row>
    <row r="18" spans="1:25" ht="18" customHeight="1" x14ac:dyDescent="0.25">
      <c r="A18" s="253"/>
      <c r="B18" s="213">
        <v>11</v>
      </c>
      <c r="C18" s="214" t="s">
        <v>17</v>
      </c>
      <c r="D18" s="268"/>
      <c r="E18" s="268"/>
      <c r="F18" s="268"/>
      <c r="G18" s="269"/>
      <c r="H18" s="357"/>
      <c r="I18" s="268"/>
      <c r="J18" s="270">
        <f t="shared" si="12"/>
        <v>0</v>
      </c>
      <c r="K18" s="270">
        <f t="shared" si="25"/>
        <v>0</v>
      </c>
      <c r="L18" s="271">
        <f t="shared" si="14"/>
        <v>0</v>
      </c>
      <c r="M18" s="151">
        <f t="shared" si="15"/>
        <v>0</v>
      </c>
      <c r="N18" s="346">
        <f t="shared" si="16"/>
        <v>0</v>
      </c>
      <c r="O18" s="346">
        <f t="shared" si="26"/>
        <v>0</v>
      </c>
      <c r="P18" s="346">
        <f t="shared" si="18"/>
        <v>0</v>
      </c>
      <c r="Q18" s="151">
        <f t="shared" si="19"/>
        <v>0</v>
      </c>
      <c r="R18" s="151">
        <f t="shared" si="20"/>
        <v>0</v>
      </c>
      <c r="S18" s="250"/>
      <c r="T18" s="220"/>
      <c r="U18" s="220"/>
      <c r="V18" s="221"/>
      <c r="W18" s="222">
        <f>IF(AND(A18="F",C19="So"),0,IF(AND(A19="F",C18="So"),0,IF(A18="F",IF(I18="*",1.5,0),IF(A19="F",IF(I18="*",0.5,0),IF(C18="So",IF(I18="*",1.5,0),IF(C19="So",IF(I18="*",0.5,0),IF(I18="*",2,0)))))))</f>
        <v>0</v>
      </c>
      <c r="X18" s="222">
        <f t="shared" si="23"/>
        <v>0</v>
      </c>
      <c r="Y18" s="222">
        <f t="shared" si="24"/>
        <v>0</v>
      </c>
    </row>
    <row r="19" spans="1:25" ht="18" customHeight="1" x14ac:dyDescent="0.25">
      <c r="A19" s="253" t="s">
        <v>65</v>
      </c>
      <c r="B19" s="223">
        <v>12</v>
      </c>
      <c r="C19" s="224" t="s">
        <v>10</v>
      </c>
      <c r="D19" s="272"/>
      <c r="E19" s="272"/>
      <c r="F19" s="272"/>
      <c r="G19" s="273"/>
      <c r="H19" s="352"/>
      <c r="I19" s="272"/>
      <c r="J19" s="274">
        <f t="shared" si="12"/>
        <v>0</v>
      </c>
      <c r="K19" s="274">
        <f t="shared" si="25"/>
        <v>0</v>
      </c>
      <c r="L19" s="275">
        <f t="shared" si="14"/>
        <v>0</v>
      </c>
      <c r="M19" s="144">
        <f t="shared" si="15"/>
        <v>0</v>
      </c>
      <c r="N19" s="347">
        <f t="shared" si="16"/>
        <v>0</v>
      </c>
      <c r="O19" s="347">
        <f t="shared" si="26"/>
        <v>0</v>
      </c>
      <c r="P19" s="347">
        <f t="shared" si="18"/>
        <v>0</v>
      </c>
      <c r="Q19" s="144">
        <f t="shared" si="19"/>
        <v>0</v>
      </c>
      <c r="R19" s="144">
        <f t="shared" si="20"/>
        <v>0</v>
      </c>
      <c r="S19" s="252"/>
      <c r="T19" s="230"/>
      <c r="U19" s="230"/>
      <c r="V19" s="221"/>
      <c r="W19" s="222">
        <f>IF(AND(A19="F",C21="So"),0,IF(AND(A21="F",C19="So"),0,IF(A19="F",IF(I19="*",1.5,0),IF(A21="F",IF(I19="*",0.5,0),IF(C19="So",IF(I19="*",1.5,0),IF(C21="So",IF(I19="*",0.5,0),IF(I19="*",2,0)))))))</f>
        <v>0</v>
      </c>
      <c r="X19" s="222">
        <f t="shared" si="23"/>
        <v>0</v>
      </c>
      <c r="Y19" s="222">
        <f>IF(A19="F",IF(AND(I19="*",I18="*"),Q19,IF(I19="*",Q19-2+0.5,IF(I18="*",Q19+1.5,Q19))),0)</f>
        <v>0</v>
      </c>
    </row>
    <row r="20" spans="1:25" ht="18" customHeight="1" x14ac:dyDescent="0.25">
      <c r="A20" s="276"/>
      <c r="B20" s="277"/>
      <c r="C20" s="497" t="s">
        <v>11</v>
      </c>
      <c r="D20" s="498"/>
      <c r="E20" s="498"/>
      <c r="F20" s="498"/>
      <c r="G20" s="498"/>
      <c r="H20" s="499"/>
      <c r="I20" s="232"/>
      <c r="J20" s="233"/>
      <c r="K20" s="233"/>
      <c r="L20" s="234"/>
      <c r="M20" s="154">
        <f>SUM(M13:M19)</f>
        <v>0</v>
      </c>
      <c r="N20" s="154">
        <f t="shared" ref="N20:R20" si="28">SUM(N13:N19)</f>
        <v>0</v>
      </c>
      <c r="O20" s="154">
        <f t="shared" si="28"/>
        <v>0</v>
      </c>
      <c r="P20" s="154">
        <f t="shared" si="28"/>
        <v>0</v>
      </c>
      <c r="Q20" s="154">
        <f t="shared" si="28"/>
        <v>0</v>
      </c>
      <c r="R20" s="154">
        <f t="shared" si="28"/>
        <v>0</v>
      </c>
      <c r="S20" s="235"/>
      <c r="T20" s="236"/>
      <c r="U20" s="236"/>
      <c r="V20" s="237"/>
      <c r="W20" s="222">
        <f t="shared" ref="W20:W36" si="29">IF(AND(A20="F",C21="So"),0,IF(AND(A21="F",C20="So"),0,IF(A20="F",IF(I20="*",1.5,0),IF(A21="F",IF(I20="*",0.5,0),IF(C20="So",IF(I20="*",1.5,0),IF(C21="So",IF(I20="*",0.5,0),IF(I20="*",2,0)))))))</f>
        <v>0</v>
      </c>
      <c r="X20" s="222">
        <f>IF(Y20&gt;0.01,0,IF(C20="So",IF(AND(I20="*",I11="*"),Q20,IF(I20="*",Q20-2+0.5,IF(I11="*",Q20+1.5,Q20))),0))</f>
        <v>0</v>
      </c>
      <c r="Y20" s="222">
        <f>IF(A12="F",IF(AND(I20="*",I11="*"),Q20,IF(I20="*",Q20-2+0.5,IF(I11="*",Q20+1.5,Q20))),0)</f>
        <v>0</v>
      </c>
    </row>
    <row r="21" spans="1:25" ht="18" customHeight="1" x14ac:dyDescent="0.25">
      <c r="A21" s="248" t="s">
        <v>65</v>
      </c>
      <c r="B21" s="367">
        <v>13</v>
      </c>
      <c r="C21" s="368" t="s">
        <v>12</v>
      </c>
      <c r="D21" s="369"/>
      <c r="E21" s="369"/>
      <c r="F21" s="369"/>
      <c r="G21" s="370"/>
      <c r="H21" s="369"/>
      <c r="I21" s="369"/>
      <c r="J21" s="371">
        <f t="shared" ref="J21:J27" si="30">E21*24-D21*24</f>
        <v>0</v>
      </c>
      <c r="K21" s="371">
        <f>IF(J21&lt;6.01,J21,IF(J21&gt;9,J21-0.75,J21-0.5))</f>
        <v>0</v>
      </c>
      <c r="L21" s="372">
        <f t="shared" ref="L21:L27" si="31">IF(F21="*",2,0)</f>
        <v>0</v>
      </c>
      <c r="M21" s="147">
        <f t="shared" ref="M21:M27" si="32">L21+K21</f>
        <v>0</v>
      </c>
      <c r="N21" s="373">
        <f t="shared" ref="N21:N27" si="33">H21*24-G21*24</f>
        <v>0</v>
      </c>
      <c r="O21" s="373">
        <f>IF(N21&lt;6.01,N21,IF(N21&gt;9,N21-0.75,N21-0.5))</f>
        <v>0</v>
      </c>
      <c r="P21" s="373">
        <f t="shared" ref="P21:P27" si="34">IF(I21="*",2,0)</f>
        <v>0</v>
      </c>
      <c r="Q21" s="147">
        <f t="shared" ref="Q21:Q27" si="35">P21+O21</f>
        <v>0</v>
      </c>
      <c r="R21" s="147">
        <f t="shared" ref="R21:R27" si="36">(M21-Q21)*-1</f>
        <v>0</v>
      </c>
      <c r="S21" s="374"/>
      <c r="T21" s="375"/>
      <c r="U21" s="375"/>
      <c r="V21" s="260"/>
      <c r="W21" s="222">
        <f t="shared" ref="W21:W26" si="37">IF(AND(A21="F",C22="So"),0,IF(AND(A22="F",C21="So"),0,IF(A21="F",IF(I21="*",1.5,0),IF(A22="F",IF(I21="*",0.5,0),IF(C21="So",IF(I21="*",1.5,0),IF(C22="So",IF(I21="*",0.5,0),IF(I21="*",2,0)))))))</f>
        <v>0</v>
      </c>
      <c r="X21" s="222">
        <f>IF(Y21&gt;0.01,0,IF(C21="So",IF(AND(I21="*",I19="*"),Q21,IF(I21="*",Q21-2+0.5,IF(I19="*",Q21+1.5,Q21))),0))</f>
        <v>0</v>
      </c>
      <c r="Y21" s="222">
        <f>IF(A21="F",IF(AND(I21="*",I19="*"),Q21,IF(I21="*",Q21-2+0.5,IF(I19="*",Q21+1.5,Q21))),0)</f>
        <v>0</v>
      </c>
    </row>
    <row r="22" spans="1:25" ht="18" customHeight="1" x14ac:dyDescent="0.25">
      <c r="A22" s="248"/>
      <c r="B22" s="278">
        <v>14</v>
      </c>
      <c r="C22" s="239" t="s">
        <v>13</v>
      </c>
      <c r="D22" s="241"/>
      <c r="E22" s="241"/>
      <c r="F22" s="241"/>
      <c r="G22" s="242"/>
      <c r="H22" s="241"/>
      <c r="I22" s="241"/>
      <c r="J22" s="243">
        <f t="shared" si="30"/>
        <v>0</v>
      </c>
      <c r="K22" s="243">
        <f t="shared" ref="K22:K27" si="38">IF(J22&lt;6.01,J22,IF(J22&gt;9,J22-0.75,J22-0.5))</f>
        <v>0</v>
      </c>
      <c r="L22" s="244">
        <f t="shared" si="31"/>
        <v>0</v>
      </c>
      <c r="M22" s="150">
        <f t="shared" si="32"/>
        <v>0</v>
      </c>
      <c r="N22" s="345">
        <f t="shared" si="33"/>
        <v>0</v>
      </c>
      <c r="O22" s="345">
        <f t="shared" ref="O22:O27" si="39">IF(N22&lt;6.01,N22,IF(N22&gt;9,N22-0.75,N22-0.5))</f>
        <v>0</v>
      </c>
      <c r="P22" s="345">
        <f t="shared" si="34"/>
        <v>0</v>
      </c>
      <c r="Q22" s="150">
        <f t="shared" si="35"/>
        <v>0</v>
      </c>
      <c r="R22" s="150">
        <f t="shared" si="36"/>
        <v>0</v>
      </c>
      <c r="S22" s="266"/>
      <c r="T22" s="246"/>
      <c r="U22" s="246"/>
      <c r="V22" s="221"/>
      <c r="W22" s="222">
        <f t="shared" si="37"/>
        <v>0</v>
      </c>
      <c r="X22" s="222">
        <f t="shared" ref="X22:X28" si="40">IF(Y22&gt;0.01,0,IF(C22="So",IF(AND(I22="*",I21="*"),Q22,IF(I22="*",Q22-2+0.5,IF(I21="*",Q22+1.5,Q22))),0))</f>
        <v>0</v>
      </c>
      <c r="Y22" s="222">
        <f>IF(A22="F",IF(AND(I22="*",I21="*"),Q22,IF(I22="*",Q22-2+0.5,IF(I21="*",Q22+1.5,Q22))),0)</f>
        <v>0</v>
      </c>
    </row>
    <row r="23" spans="1:25" s="188" customFormat="1" ht="18" customHeight="1" x14ac:dyDescent="0.25">
      <c r="A23" s="267"/>
      <c r="B23" s="278">
        <v>15</v>
      </c>
      <c r="C23" s="239" t="s">
        <v>14</v>
      </c>
      <c r="D23" s="261"/>
      <c r="E23" s="261"/>
      <c r="F23" s="261"/>
      <c r="G23" s="262"/>
      <c r="H23" s="261"/>
      <c r="I23" s="261"/>
      <c r="J23" s="264">
        <f t="shared" si="30"/>
        <v>0</v>
      </c>
      <c r="K23" s="264">
        <f t="shared" si="38"/>
        <v>0</v>
      </c>
      <c r="L23" s="265">
        <f t="shared" si="31"/>
        <v>0</v>
      </c>
      <c r="M23" s="150">
        <f t="shared" si="32"/>
        <v>0</v>
      </c>
      <c r="N23" s="345">
        <f t="shared" si="33"/>
        <v>0</v>
      </c>
      <c r="O23" s="345">
        <f t="shared" si="39"/>
        <v>0</v>
      </c>
      <c r="P23" s="345">
        <f t="shared" si="34"/>
        <v>0</v>
      </c>
      <c r="Q23" s="150">
        <f t="shared" si="35"/>
        <v>0</v>
      </c>
      <c r="R23" s="150">
        <f t="shared" si="36"/>
        <v>0</v>
      </c>
      <c r="S23" s="266"/>
      <c r="T23" s="246"/>
      <c r="U23" s="246"/>
      <c r="V23" s="221"/>
      <c r="W23" s="222">
        <f t="shared" si="37"/>
        <v>0</v>
      </c>
      <c r="X23" s="222">
        <f t="shared" si="40"/>
        <v>0</v>
      </c>
      <c r="Y23" s="222">
        <f t="shared" ref="Y23:Y26" si="41">IF(A23="F",IF(AND(I23="*",I22="*"),Q23,IF(I23="*",Q23-2+0.5,IF(I22="*",Q23+1.5,Q23))),0)</f>
        <v>0</v>
      </c>
    </row>
    <row r="24" spans="1:25" ht="18" customHeight="1" x14ac:dyDescent="0.25">
      <c r="A24" s="248"/>
      <c r="B24" s="278">
        <v>16</v>
      </c>
      <c r="C24" s="239" t="s">
        <v>15</v>
      </c>
      <c r="D24" s="261"/>
      <c r="E24" s="261"/>
      <c r="F24" s="261"/>
      <c r="G24" s="262"/>
      <c r="H24" s="261"/>
      <c r="I24" s="261"/>
      <c r="J24" s="264">
        <f t="shared" si="30"/>
        <v>0</v>
      </c>
      <c r="K24" s="264">
        <f t="shared" si="38"/>
        <v>0</v>
      </c>
      <c r="L24" s="265">
        <f t="shared" si="31"/>
        <v>0</v>
      </c>
      <c r="M24" s="150">
        <f t="shared" si="32"/>
        <v>0</v>
      </c>
      <c r="N24" s="345">
        <f t="shared" si="33"/>
        <v>0</v>
      </c>
      <c r="O24" s="345">
        <f t="shared" si="39"/>
        <v>0</v>
      </c>
      <c r="P24" s="345">
        <f t="shared" si="34"/>
        <v>0</v>
      </c>
      <c r="Q24" s="150">
        <f t="shared" si="35"/>
        <v>0</v>
      </c>
      <c r="R24" s="150">
        <f t="shared" si="36"/>
        <v>0</v>
      </c>
      <c r="S24" s="266"/>
      <c r="T24" s="282"/>
      <c r="U24" s="282"/>
      <c r="V24" s="283"/>
      <c r="W24" s="222">
        <f t="shared" si="37"/>
        <v>0</v>
      </c>
      <c r="X24" s="222">
        <f t="shared" si="40"/>
        <v>0</v>
      </c>
      <c r="Y24" s="222">
        <f t="shared" si="41"/>
        <v>0</v>
      </c>
    </row>
    <row r="25" spans="1:25" ht="18" customHeight="1" x14ac:dyDescent="0.25">
      <c r="A25" s="248"/>
      <c r="B25" s="278">
        <v>17</v>
      </c>
      <c r="C25" s="239" t="s">
        <v>16</v>
      </c>
      <c r="D25" s="263"/>
      <c r="E25" s="263"/>
      <c r="F25" s="261"/>
      <c r="G25" s="262"/>
      <c r="H25" s="263"/>
      <c r="I25" s="241"/>
      <c r="J25" s="243">
        <f t="shared" si="30"/>
        <v>0</v>
      </c>
      <c r="K25" s="243">
        <f t="shared" si="38"/>
        <v>0</v>
      </c>
      <c r="L25" s="244">
        <f t="shared" si="31"/>
        <v>0</v>
      </c>
      <c r="M25" s="150">
        <f t="shared" si="32"/>
        <v>0</v>
      </c>
      <c r="N25" s="345">
        <f t="shared" si="33"/>
        <v>0</v>
      </c>
      <c r="O25" s="345">
        <f t="shared" si="39"/>
        <v>0</v>
      </c>
      <c r="P25" s="345">
        <f t="shared" si="34"/>
        <v>0</v>
      </c>
      <c r="Q25" s="150">
        <f t="shared" si="35"/>
        <v>0</v>
      </c>
      <c r="R25" s="150">
        <f t="shared" si="36"/>
        <v>0</v>
      </c>
      <c r="S25" s="266"/>
      <c r="T25" s="246"/>
      <c r="U25" s="246"/>
      <c r="V25" s="221"/>
      <c r="W25" s="222">
        <f t="shared" si="37"/>
        <v>0</v>
      </c>
      <c r="X25" s="222">
        <f t="shared" si="40"/>
        <v>0</v>
      </c>
      <c r="Y25" s="222">
        <f t="shared" si="41"/>
        <v>0</v>
      </c>
    </row>
    <row r="26" spans="1:25" ht="18" customHeight="1" x14ac:dyDescent="0.25">
      <c r="A26" s="248"/>
      <c r="B26" s="284">
        <v>18</v>
      </c>
      <c r="C26" s="214" t="s">
        <v>17</v>
      </c>
      <c r="D26" s="268"/>
      <c r="E26" s="285"/>
      <c r="F26" s="285"/>
      <c r="G26" s="286"/>
      <c r="H26" s="285"/>
      <c r="I26" s="285"/>
      <c r="J26" s="287">
        <f t="shared" si="30"/>
        <v>0</v>
      </c>
      <c r="K26" s="287">
        <f t="shared" si="38"/>
        <v>0</v>
      </c>
      <c r="L26" s="288">
        <f t="shared" si="31"/>
        <v>0</v>
      </c>
      <c r="M26" s="151">
        <f t="shared" si="32"/>
        <v>0</v>
      </c>
      <c r="N26" s="346">
        <f t="shared" si="33"/>
        <v>0</v>
      </c>
      <c r="O26" s="346">
        <f t="shared" si="39"/>
        <v>0</v>
      </c>
      <c r="P26" s="346">
        <f t="shared" si="34"/>
        <v>0</v>
      </c>
      <c r="Q26" s="151">
        <f t="shared" si="35"/>
        <v>0</v>
      </c>
      <c r="R26" s="151">
        <f t="shared" si="36"/>
        <v>0</v>
      </c>
      <c r="S26" s="250"/>
      <c r="T26" s="220"/>
      <c r="U26" s="220"/>
      <c r="V26" s="221"/>
      <c r="W26" s="222">
        <f t="shared" si="37"/>
        <v>0</v>
      </c>
      <c r="X26" s="222">
        <f t="shared" si="40"/>
        <v>0</v>
      </c>
      <c r="Y26" s="222">
        <f t="shared" si="41"/>
        <v>0</v>
      </c>
    </row>
    <row r="27" spans="1:25" ht="18" customHeight="1" x14ac:dyDescent="0.25">
      <c r="A27" s="248"/>
      <c r="B27" s="289">
        <v>19</v>
      </c>
      <c r="C27" s="224" t="s">
        <v>10</v>
      </c>
      <c r="D27" s="272"/>
      <c r="E27" s="290"/>
      <c r="F27" s="290"/>
      <c r="G27" s="291"/>
      <c r="H27" s="290"/>
      <c r="I27" s="290"/>
      <c r="J27" s="292">
        <f t="shared" si="30"/>
        <v>0</v>
      </c>
      <c r="K27" s="292">
        <f t="shared" si="38"/>
        <v>0</v>
      </c>
      <c r="L27" s="293">
        <f t="shared" si="31"/>
        <v>0</v>
      </c>
      <c r="M27" s="144">
        <f t="shared" si="32"/>
        <v>0</v>
      </c>
      <c r="N27" s="347">
        <f t="shared" si="33"/>
        <v>0</v>
      </c>
      <c r="O27" s="347">
        <f t="shared" si="39"/>
        <v>0</v>
      </c>
      <c r="P27" s="347">
        <f t="shared" si="34"/>
        <v>0</v>
      </c>
      <c r="Q27" s="144">
        <f t="shared" si="35"/>
        <v>0</v>
      </c>
      <c r="R27" s="144">
        <f t="shared" si="36"/>
        <v>0</v>
      </c>
      <c r="S27" s="252"/>
      <c r="T27" s="230"/>
      <c r="U27" s="230"/>
      <c r="V27" s="221"/>
      <c r="W27" s="222">
        <f>IF(AND(A27="F",C29="So"),0,IF(AND(A29="F",C27="So"),0,IF(A27="F",IF(I27="*",1.5,0),IF(A29="F",IF(I27="*",0.5,0),IF(C27="So",IF(I27="*",1.5,0),IF(C29="So",IF(I27="*",0.5,0),IF(I27="*",2,0)))))))</f>
        <v>0</v>
      </c>
      <c r="X27" s="222">
        <f t="shared" si="40"/>
        <v>0</v>
      </c>
      <c r="Y27" s="222">
        <f>IF(A27="F",IF(AND(I27="*",I26="*"),Q27,IF(I27="*",Q27-2+0.5,IF(I26="*",Q27+1.5,Q27))),0)</f>
        <v>0</v>
      </c>
    </row>
    <row r="28" spans="1:25" ht="18" customHeight="1" x14ac:dyDescent="0.25">
      <c r="A28" s="248"/>
      <c r="B28" s="277"/>
      <c r="C28" s="497" t="s">
        <v>11</v>
      </c>
      <c r="D28" s="498"/>
      <c r="E28" s="498"/>
      <c r="F28" s="498"/>
      <c r="G28" s="498"/>
      <c r="H28" s="499"/>
      <c r="I28" s="232"/>
      <c r="J28" s="233"/>
      <c r="K28" s="233"/>
      <c r="L28" s="234"/>
      <c r="M28" s="154">
        <f>SUM(M21:M27)</f>
        <v>0</v>
      </c>
      <c r="N28" s="343">
        <f>SUM(N21:N27)</f>
        <v>0</v>
      </c>
      <c r="O28" s="343">
        <f t="shared" ref="O28:R28" si="42">SUM(O21:O27)</f>
        <v>0</v>
      </c>
      <c r="P28" s="343">
        <f t="shared" si="42"/>
        <v>0</v>
      </c>
      <c r="Q28" s="154">
        <f t="shared" si="42"/>
        <v>0</v>
      </c>
      <c r="R28" s="154">
        <f t="shared" si="42"/>
        <v>0</v>
      </c>
      <c r="S28" s="235"/>
      <c r="T28" s="236"/>
      <c r="U28" s="236"/>
      <c r="V28" s="237"/>
      <c r="W28" s="222">
        <f t="shared" si="29"/>
        <v>0</v>
      </c>
      <c r="X28" s="222">
        <f t="shared" si="40"/>
        <v>0</v>
      </c>
      <c r="Y28" s="222">
        <f>IF(A20="F",IF(AND(I28="*",I27="*"),Q28,IF(I28="*",Q28-2+0.5,IF(I27="*",Q28+1.5,Q28))),0)</f>
        <v>0</v>
      </c>
    </row>
    <row r="29" spans="1:25" ht="18" customHeight="1" x14ac:dyDescent="0.25">
      <c r="A29" s="248"/>
      <c r="B29" s="278">
        <v>20</v>
      </c>
      <c r="C29" s="239" t="s">
        <v>12</v>
      </c>
      <c r="D29" s="201"/>
      <c r="E29" s="201"/>
      <c r="F29" s="201"/>
      <c r="G29" s="279"/>
      <c r="H29" s="201"/>
      <c r="I29" s="201"/>
      <c r="J29" s="280">
        <f t="shared" si="12"/>
        <v>0</v>
      </c>
      <c r="K29" s="280">
        <f>IF(J29&lt;6.01,J29,IF(J29&gt;9,J29-0.75,J29-0.5))</f>
        <v>0</v>
      </c>
      <c r="L29" s="281">
        <f t="shared" si="14"/>
        <v>0</v>
      </c>
      <c r="M29" s="150">
        <f t="shared" si="15"/>
        <v>0</v>
      </c>
      <c r="N29" s="345">
        <f t="shared" si="16"/>
        <v>0</v>
      </c>
      <c r="O29" s="345">
        <f>IF(N29&lt;6.01,N29,IF(N29&gt;9,N29-0.75,N29-0.5))</f>
        <v>0</v>
      </c>
      <c r="P29" s="345">
        <f t="shared" si="18"/>
        <v>0</v>
      </c>
      <c r="Q29" s="150">
        <f t="shared" si="19"/>
        <v>0</v>
      </c>
      <c r="R29" s="150">
        <f t="shared" si="20"/>
        <v>0</v>
      </c>
      <c r="S29" s="266"/>
      <c r="T29" s="259"/>
      <c r="U29" s="259"/>
      <c r="V29" s="260"/>
      <c r="W29" s="222">
        <f>IF(AND(A29="F",C30="So"),0,IF(AND(A30="F",C29="So"),0,IF(A29="F",IF(I29="*",1.5,0),IF(A30="F",IF(I29="*",0.5,0),IF(C29="So",IF(I29="*",1.5,0),IF(C30="So",IF(I29="*",0.5,0),IF(I29="*",2,0)))))))</f>
        <v>0</v>
      </c>
      <c r="X29" s="222">
        <f>IF(Y29&gt;0.01,0,IF(C29="So",IF(AND(I29="*",I19="*"),Q29,IF(I29="*",Q29-2+0.5,IF(I19="*",Q29+1.5,Q29))),0))</f>
        <v>0</v>
      </c>
      <c r="Y29" s="222">
        <f>IF(A29="F",IF(AND(I29="*",I27="*"),Q29,IF(I29="*",Q29-2+0.5,IF(I27="*",Q29+1.5,Q29))),0)</f>
        <v>0</v>
      </c>
    </row>
    <row r="30" spans="1:25" s="188" customFormat="1" ht="18" customHeight="1" x14ac:dyDescent="0.25">
      <c r="A30" s="294"/>
      <c r="B30" s="278">
        <v>21</v>
      </c>
      <c r="C30" s="239" t="s">
        <v>13</v>
      </c>
      <c r="D30" s="241"/>
      <c r="E30" s="241"/>
      <c r="F30" s="241"/>
      <c r="G30" s="242"/>
      <c r="H30" s="241"/>
      <c r="I30" s="241"/>
      <c r="J30" s="243">
        <f t="shared" si="12"/>
        <v>0</v>
      </c>
      <c r="K30" s="243">
        <f t="shared" ref="K30:K35" si="43">IF(J30&lt;6.01,J30,IF(J30&gt;9,J30-0.75,J30-0.5))</f>
        <v>0</v>
      </c>
      <c r="L30" s="244">
        <f t="shared" si="14"/>
        <v>0</v>
      </c>
      <c r="M30" s="150">
        <f t="shared" si="15"/>
        <v>0</v>
      </c>
      <c r="N30" s="345">
        <f t="shared" si="16"/>
        <v>0</v>
      </c>
      <c r="O30" s="345">
        <f t="shared" ref="O30:O35" si="44">IF(N30&lt;6.01,N30,IF(N30&gt;9,N30-0.75,N30-0.5))</f>
        <v>0</v>
      </c>
      <c r="P30" s="345">
        <f t="shared" si="18"/>
        <v>0</v>
      </c>
      <c r="Q30" s="150">
        <f t="shared" si="19"/>
        <v>0</v>
      </c>
      <c r="R30" s="150">
        <f t="shared" si="20"/>
        <v>0</v>
      </c>
      <c r="S30" s="266"/>
      <c r="T30" s="246"/>
      <c r="U30" s="246"/>
      <c r="V30" s="221"/>
      <c r="W30" s="222">
        <f>IF(AND(A30="F",C31="So"),0,IF(AND(A31="F",C30="So"),0,IF(A30="F",IF(I30="*",1.5,0),IF(A31="F",IF(I30="*",0.5,0),IF(C30="So",IF(I30="*",1.5,0),IF(C31="So",IF(I30="*",0.5,0),IF(I30="*",2,0)))))))</f>
        <v>0</v>
      </c>
      <c r="X30" s="222">
        <f t="shared" si="23"/>
        <v>0</v>
      </c>
      <c r="Y30" s="222">
        <f t="shared" ref="Y30:Y34" si="45">IF(A30="F",IF(AND(I30="*",I28="*"),Q30,IF(I30="*",Q30-2+0.5,IF(I28="*",Q30+1.5,Q30))),0)</f>
        <v>0</v>
      </c>
    </row>
    <row r="31" spans="1:25" ht="18" customHeight="1" x14ac:dyDescent="0.25">
      <c r="A31" s="283"/>
      <c r="B31" s="278">
        <v>22</v>
      </c>
      <c r="C31" s="239" t="s">
        <v>14</v>
      </c>
      <c r="D31" s="261"/>
      <c r="E31" s="261"/>
      <c r="F31" s="261"/>
      <c r="G31" s="262"/>
      <c r="H31" s="261"/>
      <c r="I31" s="261"/>
      <c r="J31" s="264">
        <f t="shared" si="12"/>
        <v>0</v>
      </c>
      <c r="K31" s="264">
        <f t="shared" si="43"/>
        <v>0</v>
      </c>
      <c r="L31" s="265">
        <f t="shared" si="14"/>
        <v>0</v>
      </c>
      <c r="M31" s="150">
        <f t="shared" si="15"/>
        <v>0</v>
      </c>
      <c r="N31" s="345">
        <f t="shared" si="16"/>
        <v>0</v>
      </c>
      <c r="O31" s="345">
        <f t="shared" si="44"/>
        <v>0</v>
      </c>
      <c r="P31" s="345">
        <f t="shared" si="18"/>
        <v>0</v>
      </c>
      <c r="Q31" s="150">
        <f t="shared" si="19"/>
        <v>0</v>
      </c>
      <c r="R31" s="150">
        <f t="shared" si="20"/>
        <v>0</v>
      </c>
      <c r="S31" s="266"/>
      <c r="T31" s="246"/>
      <c r="U31" s="246"/>
      <c r="V31" s="221"/>
      <c r="W31" s="222">
        <f>IF(AND(A31="F",C32="So"),0,IF(AND(A32="F",C31="So"),0,IF(A31="F",IF(I31="*",1.5,0),IF(A32="F",IF(I31="*",0.5,0),IF(C31="So",IF(I31="*",1.5,0),IF(C32="So",IF(I31="*",0.5,0),IF(I31="*",2,0)))))))</f>
        <v>0</v>
      </c>
      <c r="X31" s="222">
        <f t="shared" si="23"/>
        <v>0</v>
      </c>
      <c r="Y31" s="222">
        <f t="shared" si="45"/>
        <v>0</v>
      </c>
    </row>
    <row r="32" spans="1:25" ht="18" customHeight="1" x14ac:dyDescent="0.25">
      <c r="A32" s="174" t="s">
        <v>65</v>
      </c>
      <c r="B32" s="367">
        <v>23</v>
      </c>
      <c r="C32" s="368" t="s">
        <v>15</v>
      </c>
      <c r="D32" s="385"/>
      <c r="E32" s="385"/>
      <c r="F32" s="385"/>
      <c r="G32" s="386"/>
      <c r="H32" s="385"/>
      <c r="I32" s="385"/>
      <c r="J32" s="387">
        <f t="shared" si="12"/>
        <v>0</v>
      </c>
      <c r="K32" s="387">
        <f t="shared" si="43"/>
        <v>0</v>
      </c>
      <c r="L32" s="388">
        <f t="shared" si="14"/>
        <v>0</v>
      </c>
      <c r="M32" s="147">
        <f t="shared" si="15"/>
        <v>0</v>
      </c>
      <c r="N32" s="373">
        <f t="shared" si="16"/>
        <v>0</v>
      </c>
      <c r="O32" s="373">
        <f t="shared" si="44"/>
        <v>0</v>
      </c>
      <c r="P32" s="373">
        <f t="shared" si="18"/>
        <v>0</v>
      </c>
      <c r="Q32" s="147">
        <f t="shared" si="19"/>
        <v>0</v>
      </c>
      <c r="R32" s="147">
        <f t="shared" si="20"/>
        <v>0</v>
      </c>
      <c r="S32" s="374"/>
      <c r="T32" s="389"/>
      <c r="U32" s="389"/>
      <c r="V32" s="283"/>
      <c r="W32" s="222">
        <f t="shared" si="29"/>
        <v>0</v>
      </c>
      <c r="X32" s="222">
        <f t="shared" si="23"/>
        <v>0</v>
      </c>
      <c r="Y32" s="222">
        <f t="shared" si="45"/>
        <v>0</v>
      </c>
    </row>
    <row r="33" spans="1:25" ht="18" customHeight="1" x14ac:dyDescent="0.25">
      <c r="A33" s="174"/>
      <c r="B33" s="278">
        <v>24</v>
      </c>
      <c r="C33" s="239" t="s">
        <v>16</v>
      </c>
      <c r="D33" s="263"/>
      <c r="E33" s="263"/>
      <c r="F33" s="261"/>
      <c r="G33" s="262"/>
      <c r="H33" s="263"/>
      <c r="I33" s="241"/>
      <c r="J33" s="243">
        <f t="shared" si="12"/>
        <v>0</v>
      </c>
      <c r="K33" s="243">
        <f t="shared" si="43"/>
        <v>0</v>
      </c>
      <c r="L33" s="244">
        <f t="shared" si="14"/>
        <v>0</v>
      </c>
      <c r="M33" s="150">
        <f t="shared" si="15"/>
        <v>0</v>
      </c>
      <c r="N33" s="345">
        <f t="shared" si="16"/>
        <v>0</v>
      </c>
      <c r="O33" s="345">
        <f t="shared" si="44"/>
        <v>0</v>
      </c>
      <c r="P33" s="345">
        <f t="shared" si="18"/>
        <v>0</v>
      </c>
      <c r="Q33" s="150">
        <f t="shared" si="19"/>
        <v>0</v>
      </c>
      <c r="R33" s="150">
        <f t="shared" si="20"/>
        <v>0</v>
      </c>
      <c r="S33" s="266"/>
      <c r="T33" s="246"/>
      <c r="U33" s="246"/>
      <c r="V33" s="221"/>
      <c r="W33" s="222">
        <f t="shared" si="29"/>
        <v>0</v>
      </c>
      <c r="X33" s="222">
        <f t="shared" si="23"/>
        <v>0</v>
      </c>
      <c r="Y33" s="222">
        <f t="shared" si="45"/>
        <v>0</v>
      </c>
    </row>
    <row r="34" spans="1:25" ht="18" customHeight="1" x14ac:dyDescent="0.25">
      <c r="A34" s="174"/>
      <c r="B34" s="284">
        <v>25</v>
      </c>
      <c r="C34" s="214" t="s">
        <v>17</v>
      </c>
      <c r="D34" s="268"/>
      <c r="E34" s="285"/>
      <c r="F34" s="285"/>
      <c r="G34" s="286"/>
      <c r="H34" s="285"/>
      <c r="I34" s="285"/>
      <c r="J34" s="287">
        <f t="shared" si="12"/>
        <v>0</v>
      </c>
      <c r="K34" s="287">
        <f t="shared" si="43"/>
        <v>0</v>
      </c>
      <c r="L34" s="288">
        <f t="shared" si="14"/>
        <v>0</v>
      </c>
      <c r="M34" s="151">
        <f t="shared" si="15"/>
        <v>0</v>
      </c>
      <c r="N34" s="346">
        <f t="shared" si="16"/>
        <v>0</v>
      </c>
      <c r="O34" s="346">
        <f t="shared" si="44"/>
        <v>0</v>
      </c>
      <c r="P34" s="346">
        <f t="shared" si="18"/>
        <v>0</v>
      </c>
      <c r="Q34" s="151">
        <f t="shared" si="19"/>
        <v>0</v>
      </c>
      <c r="R34" s="151">
        <f t="shared" si="20"/>
        <v>0</v>
      </c>
      <c r="S34" s="250"/>
      <c r="T34" s="220"/>
      <c r="U34" s="220"/>
      <c r="V34" s="221"/>
      <c r="W34" s="222">
        <f t="shared" si="29"/>
        <v>0</v>
      </c>
      <c r="X34" s="222">
        <f t="shared" si="23"/>
        <v>0</v>
      </c>
      <c r="Y34" s="222">
        <f t="shared" si="45"/>
        <v>0</v>
      </c>
    </row>
    <row r="35" spans="1:25" ht="18" customHeight="1" x14ac:dyDescent="0.25">
      <c r="A35" s="174"/>
      <c r="B35" s="289">
        <v>26</v>
      </c>
      <c r="C35" s="224" t="s">
        <v>10</v>
      </c>
      <c r="D35" s="272"/>
      <c r="E35" s="290"/>
      <c r="F35" s="290"/>
      <c r="G35" s="291"/>
      <c r="H35" s="290"/>
      <c r="I35" s="290"/>
      <c r="J35" s="292">
        <f t="shared" si="12"/>
        <v>0</v>
      </c>
      <c r="K35" s="292">
        <f t="shared" si="43"/>
        <v>0</v>
      </c>
      <c r="L35" s="293">
        <f t="shared" si="14"/>
        <v>0</v>
      </c>
      <c r="M35" s="144">
        <f t="shared" si="15"/>
        <v>0</v>
      </c>
      <c r="N35" s="347">
        <f t="shared" si="16"/>
        <v>0</v>
      </c>
      <c r="O35" s="347">
        <f t="shared" si="44"/>
        <v>0</v>
      </c>
      <c r="P35" s="347">
        <f t="shared" si="18"/>
        <v>0</v>
      </c>
      <c r="Q35" s="144">
        <f t="shared" si="19"/>
        <v>0</v>
      </c>
      <c r="R35" s="144">
        <f t="shared" si="20"/>
        <v>0</v>
      </c>
      <c r="S35" s="252"/>
      <c r="T35" s="230"/>
      <c r="U35" s="230"/>
      <c r="V35" s="221"/>
      <c r="W35" s="222">
        <f>IF(AND(A35="F",C37="So"),0,IF(AND(A37="F",C35="So"),0,IF(A35="F",IF(I35="*",1.5,0),IF(A37="F",IF(I35="*",0.5,0),IF(C35="So",IF(I35="*",1.5,0),IF(C37="So",IF(I35="*",0.5,0),IF(I35="*",2,0)))))))</f>
        <v>0</v>
      </c>
      <c r="X35" s="222">
        <f t="shared" si="23"/>
        <v>0</v>
      </c>
      <c r="Y35" s="222">
        <f>IF(A35="F",IF(AND(I35="*",I33="*"),Q35,IF(I35="*",Q35-2+0.5,IF(I33="*",Q35+1.5,Q35))),0)</f>
        <v>0</v>
      </c>
    </row>
    <row r="36" spans="1:25" ht="18" customHeight="1" x14ac:dyDescent="0.25">
      <c r="A36" s="174"/>
      <c r="B36" s="277"/>
      <c r="C36" s="497" t="s">
        <v>11</v>
      </c>
      <c r="D36" s="498"/>
      <c r="E36" s="498"/>
      <c r="F36" s="498"/>
      <c r="G36" s="498"/>
      <c r="H36" s="499"/>
      <c r="I36" s="232"/>
      <c r="J36" s="233"/>
      <c r="K36" s="233"/>
      <c r="L36" s="234"/>
      <c r="M36" s="154">
        <f>SUM(M29:M35)</f>
        <v>0</v>
      </c>
      <c r="N36" s="343">
        <f t="shared" ref="N36:R36" si="46">SUM(N29:N35)</f>
        <v>0</v>
      </c>
      <c r="O36" s="343">
        <f t="shared" si="46"/>
        <v>0</v>
      </c>
      <c r="P36" s="343">
        <f t="shared" si="46"/>
        <v>0</v>
      </c>
      <c r="Q36" s="154">
        <f t="shared" si="46"/>
        <v>0</v>
      </c>
      <c r="R36" s="154">
        <f t="shared" si="46"/>
        <v>0</v>
      </c>
      <c r="S36" s="235"/>
      <c r="T36" s="236"/>
      <c r="U36" s="236"/>
      <c r="V36" s="237"/>
      <c r="W36" s="222">
        <f t="shared" si="29"/>
        <v>0</v>
      </c>
      <c r="X36" s="222">
        <f>IF(Y36&gt;0.01,0,IF(C36="So",IF(AND(I36="*",I35="*"),Q36,IF(I36="*",Q36-2+0.5,IF(I35="*",Q36+1.5,Q36))),0))</f>
        <v>0</v>
      </c>
      <c r="Y36" s="222">
        <f>IF(A28="F",IF(AND(I36="*",I35="*"),Q36,IF(I36="*",Q36-2+0.5,IF(I35="*",Q36+1.5,Q36))),0)</f>
        <v>0</v>
      </c>
    </row>
    <row r="37" spans="1:25" ht="18" customHeight="1" x14ac:dyDescent="0.25">
      <c r="A37" s="174"/>
      <c r="B37" s="278">
        <v>27</v>
      </c>
      <c r="C37" s="239" t="s">
        <v>12</v>
      </c>
      <c r="D37" s="201"/>
      <c r="E37" s="201"/>
      <c r="F37" s="201"/>
      <c r="G37" s="279"/>
      <c r="H37" s="201"/>
      <c r="I37" s="201"/>
      <c r="J37" s="280">
        <f t="shared" si="12"/>
        <v>0</v>
      </c>
      <c r="K37" s="280">
        <f>IF(J37&lt;6.01,J37,IF(J37&gt;9,J37-0.75,J37-0.5))</f>
        <v>0</v>
      </c>
      <c r="L37" s="281">
        <f t="shared" si="14"/>
        <v>0</v>
      </c>
      <c r="M37" s="150">
        <f t="shared" si="15"/>
        <v>0</v>
      </c>
      <c r="N37" s="345">
        <f t="shared" si="16"/>
        <v>0</v>
      </c>
      <c r="O37" s="345">
        <f>IF(N37&lt;6.01,N37,IF(N37&gt;9,N37-0.75,N37-0.5))</f>
        <v>0</v>
      </c>
      <c r="P37" s="345">
        <f t="shared" si="18"/>
        <v>0</v>
      </c>
      <c r="Q37" s="150">
        <f t="shared" si="19"/>
        <v>0</v>
      </c>
      <c r="R37" s="150">
        <f t="shared" si="20"/>
        <v>0</v>
      </c>
      <c r="S37" s="266"/>
      <c r="T37" s="259"/>
      <c r="U37" s="259"/>
      <c r="V37" s="260"/>
      <c r="W37" s="222">
        <f>IF(AND(A37="F",C38="So"),0,IF(AND(A38="F",C37="So"),0,IF(A37="F",IF(I37="*",1.5,0),IF(A38="F",IF(I37="*",0.5,0),IF(C37="So",IF(I37="*",1.5,0),IF(C38="So",IF(I37="*",0.5,0),IF(I37="*",2,0)))))))</f>
        <v>0</v>
      </c>
      <c r="X37" s="222">
        <f>IF(Y37&gt;0.01,0,IF(C37="So",IF(AND(I37="*",I35="*"),Q37,IF(I37="*",Q37-2+0.5,IF(I35="*",Q37+1.5,Q37))),0))</f>
        <v>0</v>
      </c>
      <c r="Y37" s="222">
        <f>IF(A29="F",IF(AND(I37="*",I35="*"),Q37,IF(I37="*",Q37-2+0.5,IF(I35="*",Q37+1.5,Q37))),0)</f>
        <v>0</v>
      </c>
    </row>
    <row r="38" spans="1:25" ht="18" customHeight="1" x14ac:dyDescent="0.25">
      <c r="A38" s="174"/>
      <c r="B38" s="278">
        <v>28</v>
      </c>
      <c r="C38" s="239" t="s">
        <v>13</v>
      </c>
      <c r="D38" s="201"/>
      <c r="E38" s="201"/>
      <c r="F38" s="201"/>
      <c r="G38" s="279"/>
      <c r="H38" s="201"/>
      <c r="I38" s="201"/>
      <c r="J38" s="280">
        <f t="shared" si="12"/>
        <v>0</v>
      </c>
      <c r="K38" s="280">
        <f t="shared" ref="K38:K40" si="47">IF(J38&lt;6.01,J38,IF(J38&gt;9,J38-0.75,J38-0.5))</f>
        <v>0</v>
      </c>
      <c r="L38" s="281">
        <f t="shared" si="14"/>
        <v>0</v>
      </c>
      <c r="M38" s="150">
        <f t="shared" si="15"/>
        <v>0</v>
      </c>
      <c r="N38" s="345">
        <f t="shared" si="16"/>
        <v>0</v>
      </c>
      <c r="O38" s="345">
        <f t="shared" ref="O38:O40" si="48">IF(N38&lt;6.01,N38,IF(N38&gt;9,N38-0.75,N38-0.5))</f>
        <v>0</v>
      </c>
      <c r="P38" s="345">
        <f t="shared" si="18"/>
        <v>0</v>
      </c>
      <c r="Q38" s="150">
        <f t="shared" si="19"/>
        <v>0</v>
      </c>
      <c r="R38" s="150">
        <f t="shared" si="20"/>
        <v>0</v>
      </c>
      <c r="S38" s="266"/>
      <c r="T38" s="259"/>
      <c r="U38" s="259"/>
      <c r="V38" s="260"/>
      <c r="W38" s="222">
        <f t="shared" ref="W38:W41" si="49">IF(AND(A38="F",C39="So"),0,IF(AND(A39="F",C38="So"),0,IF(A38="F",IF(I38="*",1.5,0),IF(A39="F",IF(I38="*",0.5,0),IF(C38="So",IF(I38="*",1.5,0),IF(C39="So",IF(I38="*",0.5,0),IF(I38="*",2,0)))))))</f>
        <v>0</v>
      </c>
      <c r="X38" s="222">
        <f>IF(Y38&gt;0.01,0,IF(C38="So",IF(AND(I38="*",I37="*"),Q38,IF(I38="*",Q38-2+0.5,IF(I37="*",Q38+1.5,Q38))),0))</f>
        <v>0</v>
      </c>
      <c r="Y38" s="222">
        <f>IF(A27="F",IF(AND(I38="*",I37="*"),Q38,IF(I38="*",Q38-2+0.5,IF(I37="*",Q38+1.5,Q38))),0)</f>
        <v>0</v>
      </c>
    </row>
    <row r="39" spans="1:25" ht="18" customHeight="1" x14ac:dyDescent="0.25">
      <c r="A39" s="174"/>
      <c r="B39" s="278">
        <v>29</v>
      </c>
      <c r="C39" s="239" t="s">
        <v>14</v>
      </c>
      <c r="D39" s="201"/>
      <c r="E39" s="201"/>
      <c r="F39" s="201"/>
      <c r="G39" s="279"/>
      <c r="H39" s="201"/>
      <c r="I39" s="201"/>
      <c r="J39" s="280">
        <f t="shared" si="12"/>
        <v>0</v>
      </c>
      <c r="K39" s="280">
        <f t="shared" si="47"/>
        <v>0</v>
      </c>
      <c r="L39" s="281">
        <f t="shared" si="14"/>
        <v>0</v>
      </c>
      <c r="M39" s="150">
        <f t="shared" si="15"/>
        <v>0</v>
      </c>
      <c r="N39" s="345">
        <f t="shared" si="16"/>
        <v>0</v>
      </c>
      <c r="O39" s="345">
        <f t="shared" si="48"/>
        <v>0</v>
      </c>
      <c r="P39" s="345">
        <f t="shared" si="18"/>
        <v>0</v>
      </c>
      <c r="Q39" s="150">
        <f t="shared" si="19"/>
        <v>0</v>
      </c>
      <c r="R39" s="150">
        <f t="shared" si="20"/>
        <v>0</v>
      </c>
      <c r="S39" s="266"/>
      <c r="T39" s="259"/>
      <c r="U39" s="259"/>
      <c r="V39" s="260"/>
      <c r="W39" s="222">
        <f t="shared" si="49"/>
        <v>0</v>
      </c>
      <c r="X39" s="222">
        <f t="shared" ref="X39:X40" si="50">IF(Y39&gt;0.01,0,IF(C39="So",IF(AND(I39="*",I38="*"),Q39,IF(I39="*",Q39-2+0.5,IF(I38="*",Q39+1.5,Q39))),0))</f>
        <v>0</v>
      </c>
      <c r="Y39" s="222">
        <f t="shared" ref="Y39:Y40" si="51">IF(A28="F",IF(AND(I39="*",I38="*"),Q39,IF(I39="*",Q39-2+0.5,IF(I38="*",Q39+1.5,Q39))),0)</f>
        <v>0</v>
      </c>
    </row>
    <row r="40" spans="1:25" ht="18" customHeight="1" x14ac:dyDescent="0.25">
      <c r="A40" s="174"/>
      <c r="B40" s="278">
        <v>30</v>
      </c>
      <c r="C40" s="239" t="s">
        <v>15</v>
      </c>
      <c r="D40" s="201"/>
      <c r="E40" s="201"/>
      <c r="F40" s="201"/>
      <c r="G40" s="279"/>
      <c r="H40" s="201"/>
      <c r="I40" s="201"/>
      <c r="J40" s="280">
        <f t="shared" si="12"/>
        <v>0</v>
      </c>
      <c r="K40" s="280">
        <f t="shared" si="47"/>
        <v>0</v>
      </c>
      <c r="L40" s="281">
        <f t="shared" si="14"/>
        <v>0</v>
      </c>
      <c r="M40" s="150">
        <f t="shared" si="15"/>
        <v>0</v>
      </c>
      <c r="N40" s="345">
        <f t="shared" si="16"/>
        <v>0</v>
      </c>
      <c r="O40" s="345">
        <f t="shared" si="48"/>
        <v>0</v>
      </c>
      <c r="P40" s="345">
        <f t="shared" si="18"/>
        <v>0</v>
      </c>
      <c r="Q40" s="150">
        <f t="shared" si="19"/>
        <v>0</v>
      </c>
      <c r="R40" s="150">
        <f t="shared" si="20"/>
        <v>0</v>
      </c>
      <c r="S40" s="266"/>
      <c r="T40" s="259"/>
      <c r="U40" s="259"/>
      <c r="V40" s="260"/>
      <c r="W40" s="222">
        <f>IF(AND(A40="F",C41="So"),0,IF(AND(A41="F",C40="So"),0,IF(A40="F",IF(I40="*",1.5,0),IF(A41="F",IF(I40="*",0.5,0),IF(C40="So",IF(I40="*",1.5,0),IF(C41="So",IF(I40="*",0.5,0),IF(I40="*",2,0)))))))</f>
        <v>0</v>
      </c>
      <c r="X40" s="222">
        <f t="shared" si="50"/>
        <v>0</v>
      </c>
      <c r="Y40" s="222">
        <f t="shared" si="51"/>
        <v>0</v>
      </c>
    </row>
    <row r="41" spans="1:25" ht="18" customHeight="1" thickBot="1" x14ac:dyDescent="0.3">
      <c r="A41" s="174"/>
      <c r="B41" s="278">
        <v>31</v>
      </c>
      <c r="C41" s="239" t="s">
        <v>16</v>
      </c>
      <c r="D41" s="201"/>
      <c r="E41" s="201"/>
      <c r="F41" s="201"/>
      <c r="G41" s="279"/>
      <c r="H41" s="201"/>
      <c r="I41" s="201"/>
      <c r="J41" s="280">
        <f t="shared" si="12"/>
        <v>0</v>
      </c>
      <c r="K41" s="280">
        <f t="shared" ref="K41" si="52">IF(J41&lt;6.01,J41,IF(J41&gt;9,J41-0.75,J41-0.5))</f>
        <v>0</v>
      </c>
      <c r="L41" s="281">
        <f t="shared" si="14"/>
        <v>0</v>
      </c>
      <c r="M41" s="150">
        <f t="shared" si="15"/>
        <v>0</v>
      </c>
      <c r="N41" s="345">
        <f t="shared" si="16"/>
        <v>0</v>
      </c>
      <c r="O41" s="345">
        <f t="shared" ref="O41" si="53">IF(N41&lt;6.01,N41,IF(N41&gt;9,N41-0.75,N41-0.5))</f>
        <v>0</v>
      </c>
      <c r="P41" s="345">
        <f t="shared" si="18"/>
        <v>0</v>
      </c>
      <c r="Q41" s="150">
        <f t="shared" si="19"/>
        <v>0</v>
      </c>
      <c r="R41" s="150">
        <f t="shared" si="20"/>
        <v>0</v>
      </c>
      <c r="S41" s="266"/>
      <c r="T41" s="259"/>
      <c r="U41" s="455"/>
      <c r="V41" s="260"/>
      <c r="W41" s="222">
        <f t="shared" si="49"/>
        <v>0</v>
      </c>
      <c r="X41" s="222">
        <f>IF(Y41&gt;0.01,0,IF(C41="So",IF(AND(I41="*",I40="*"),Q41,IF(I41="*",Q41-2+0.5,IF(I40="*",Q41+1.5,Q41))),0))</f>
        <v>0</v>
      </c>
      <c r="Y41" s="222">
        <f>IF(A30="F",IF(AND(I41="*",I40="*"),Q41,IF(I41="*",Q41-2+0.5,IF(I40="*",Q41+1.5,Q41))),0)</f>
        <v>0</v>
      </c>
    </row>
    <row r="42" spans="1:25" ht="18" customHeight="1" thickBot="1" x14ac:dyDescent="0.3">
      <c r="B42" s="231"/>
      <c r="C42" s="497" t="s">
        <v>11</v>
      </c>
      <c r="D42" s="498"/>
      <c r="E42" s="498"/>
      <c r="F42" s="498"/>
      <c r="G42" s="498"/>
      <c r="H42" s="499"/>
      <c r="I42" s="232"/>
      <c r="J42" s="233"/>
      <c r="K42" s="233"/>
      <c r="L42" s="234"/>
      <c r="M42" s="154">
        <f t="shared" ref="M42:R42" si="54">SUM(M37:M41)</f>
        <v>0</v>
      </c>
      <c r="N42" s="154">
        <f t="shared" si="54"/>
        <v>0</v>
      </c>
      <c r="O42" s="154">
        <f t="shared" si="54"/>
        <v>0</v>
      </c>
      <c r="P42" s="154">
        <f t="shared" si="54"/>
        <v>0</v>
      </c>
      <c r="Q42" s="154">
        <f t="shared" si="54"/>
        <v>0</v>
      </c>
      <c r="R42" s="154">
        <f t="shared" si="54"/>
        <v>0</v>
      </c>
      <c r="S42" s="302"/>
      <c r="T42" s="437"/>
      <c r="U42" s="456">
        <f>SUM(U7:U41)</f>
        <v>0</v>
      </c>
      <c r="V42" s="303"/>
      <c r="W42" s="337">
        <f>SUM(W7:W41)</f>
        <v>0</v>
      </c>
      <c r="X42" s="337">
        <f>SUM(X7:X41)</f>
        <v>0</v>
      </c>
      <c r="Y42" s="337">
        <f>SUM(Y7:Y41)</f>
        <v>0</v>
      </c>
    </row>
    <row r="43" spans="1:25" ht="18" customHeight="1" x14ac:dyDescent="0.25">
      <c r="B43" s="304"/>
      <c r="C43" s="283"/>
      <c r="D43" s="305"/>
      <c r="E43" s="305"/>
      <c r="F43" s="305"/>
      <c r="G43" s="306"/>
      <c r="H43" s="307"/>
      <c r="I43" s="307"/>
      <c r="J43" s="308"/>
      <c r="K43" s="308"/>
      <c r="L43" s="309"/>
      <c r="M43" s="310"/>
      <c r="N43" s="308"/>
      <c r="O43" s="308"/>
      <c r="P43" s="309"/>
      <c r="Q43" s="311"/>
      <c r="R43" s="310"/>
      <c r="S43" s="312"/>
      <c r="T43" s="182"/>
      <c r="U43" s="182"/>
      <c r="V43" s="182"/>
    </row>
    <row r="44" spans="1:25" ht="18" customHeight="1" x14ac:dyDescent="0.25">
      <c r="B44" s="482" t="s">
        <v>18</v>
      </c>
      <c r="C44" s="483"/>
      <c r="D44" s="483"/>
      <c r="E44" s="483"/>
      <c r="F44" s="483"/>
      <c r="G44" s="483"/>
      <c r="H44" s="484"/>
      <c r="I44" s="313"/>
      <c r="J44" s="314"/>
      <c r="K44" s="314"/>
      <c r="L44" s="315"/>
      <c r="M44" s="316">
        <f>ROUND((Q2/5*G1)*4,0)/4</f>
        <v>184</v>
      </c>
      <c r="N44" s="178"/>
      <c r="O44" s="178"/>
      <c r="P44" s="179"/>
      <c r="Q44" s="164" t="s">
        <v>65</v>
      </c>
      <c r="R44" s="180"/>
      <c r="S44" s="317" t="s">
        <v>57</v>
      </c>
      <c r="T44" s="318"/>
      <c r="U44" s="428"/>
      <c r="V44" s="319"/>
    </row>
    <row r="45" spans="1:25" ht="18" customHeight="1" x14ac:dyDescent="0.25">
      <c r="B45" s="482" t="s">
        <v>19</v>
      </c>
      <c r="C45" s="483"/>
      <c r="D45" s="483"/>
      <c r="E45" s="483"/>
      <c r="F45" s="483"/>
      <c r="G45" s="483"/>
      <c r="H45" s="484"/>
      <c r="I45" s="313"/>
      <c r="J45" s="314"/>
      <c r="K45" s="314"/>
      <c r="L45" s="315"/>
      <c r="M45" s="316">
        <f>SUM(Q42,Q36,Q28,Q20,Q12)</f>
        <v>0</v>
      </c>
      <c r="N45" s="178"/>
      <c r="O45" s="178"/>
      <c r="P45" s="179"/>
      <c r="Q45" s="164" t="s">
        <v>65</v>
      </c>
      <c r="R45" s="180"/>
      <c r="S45" s="317" t="s">
        <v>58</v>
      </c>
      <c r="T45" s="318">
        <v>26</v>
      </c>
      <c r="U45" s="428"/>
      <c r="V45" s="319"/>
    </row>
    <row r="46" spans="1:25" ht="18" customHeight="1" x14ac:dyDescent="0.25">
      <c r="B46" s="471" t="s">
        <v>20</v>
      </c>
      <c r="C46" s="472"/>
      <c r="D46" s="472"/>
      <c r="E46" s="472"/>
      <c r="F46" s="472"/>
      <c r="G46" s="472"/>
      <c r="H46" s="473"/>
      <c r="I46" s="320"/>
      <c r="J46" s="321"/>
      <c r="K46" s="321"/>
      <c r="L46" s="322"/>
      <c r="M46" s="316"/>
      <c r="N46" s="178"/>
      <c r="O46" s="178"/>
      <c r="P46" s="179"/>
      <c r="Q46" s="180"/>
      <c r="R46" s="180"/>
      <c r="S46" s="317" t="s">
        <v>22</v>
      </c>
      <c r="T46" s="318">
        <v>0</v>
      </c>
      <c r="U46" s="428"/>
      <c r="V46" s="319"/>
    </row>
    <row r="47" spans="1:25" ht="18" customHeight="1" x14ac:dyDescent="0.25">
      <c r="B47" s="471" t="s">
        <v>21</v>
      </c>
      <c r="C47" s="472"/>
      <c r="D47" s="472"/>
      <c r="E47" s="472"/>
      <c r="F47" s="472"/>
      <c r="G47" s="472"/>
      <c r="H47" s="473"/>
      <c r="I47" s="320"/>
      <c r="J47" s="321"/>
      <c r="K47" s="321"/>
      <c r="L47" s="322"/>
      <c r="M47" s="316">
        <f>M45-M44</f>
        <v>-184</v>
      </c>
      <c r="N47" s="178"/>
      <c r="O47" s="178"/>
      <c r="P47" s="179"/>
      <c r="Q47" s="180"/>
      <c r="R47" s="180"/>
      <c r="S47" s="317" t="s">
        <v>24</v>
      </c>
      <c r="T47" s="318">
        <v>0</v>
      </c>
      <c r="U47" s="428"/>
      <c r="V47" s="319"/>
    </row>
    <row r="48" spans="1:25" ht="18" customHeight="1" x14ac:dyDescent="0.25">
      <c r="B48" s="471" t="s">
        <v>23</v>
      </c>
      <c r="C48" s="472"/>
      <c r="D48" s="472"/>
      <c r="E48" s="472"/>
      <c r="F48" s="472"/>
      <c r="G48" s="472"/>
      <c r="H48" s="473"/>
      <c r="I48" s="320"/>
      <c r="J48" s="321"/>
      <c r="K48" s="321"/>
      <c r="L48" s="322"/>
      <c r="M48" s="316">
        <f>M46+M47</f>
        <v>-184</v>
      </c>
      <c r="N48" s="178"/>
      <c r="O48" s="178"/>
      <c r="P48" s="179"/>
      <c r="Q48" s="180"/>
      <c r="R48" s="180"/>
      <c r="S48" s="317" t="s">
        <v>25</v>
      </c>
      <c r="T48" s="239">
        <f>T45+T44-T47</f>
        <v>26</v>
      </c>
      <c r="U48" s="390"/>
      <c r="V48" s="174"/>
    </row>
    <row r="49" spans="2:22" ht="18" customHeight="1" x14ac:dyDescent="0.25">
      <c r="B49" s="323"/>
      <c r="C49" s="174"/>
      <c r="D49" s="181"/>
      <c r="E49" s="181"/>
      <c r="F49" s="181"/>
      <c r="G49" s="191"/>
      <c r="H49" s="174"/>
      <c r="I49" s="174"/>
      <c r="J49" s="178"/>
      <c r="K49" s="178"/>
      <c r="L49" s="179"/>
      <c r="M49" s="180"/>
      <c r="N49" s="178"/>
      <c r="O49" s="178"/>
      <c r="P49" s="179"/>
      <c r="Q49" s="180"/>
      <c r="R49" s="180"/>
      <c r="S49" s="182"/>
      <c r="T49" s="174"/>
      <c r="U49" s="174"/>
      <c r="V49" s="174"/>
    </row>
    <row r="50" spans="2:22" ht="18" customHeight="1" x14ac:dyDescent="0.25">
      <c r="B50" s="464" t="s">
        <v>91</v>
      </c>
      <c r="C50" s="464"/>
      <c r="D50" s="464"/>
      <c r="E50" s="464"/>
      <c r="F50" s="464"/>
      <c r="G50" s="464"/>
      <c r="H50" s="464"/>
      <c r="I50" s="406"/>
      <c r="J50" s="407"/>
      <c r="K50" s="407"/>
      <c r="L50" s="408"/>
      <c r="M50" s="409">
        <f>U42</f>
        <v>0</v>
      </c>
      <c r="N50" s="324"/>
      <c r="O50" s="324"/>
      <c r="P50" s="325"/>
      <c r="Q50" s="327"/>
      <c r="R50" s="326"/>
      <c r="S50" s="511"/>
      <c r="T50" s="511"/>
      <c r="U50" s="328"/>
      <c r="V50" s="319"/>
    </row>
    <row r="51" spans="2:22" ht="18" customHeight="1" x14ac:dyDescent="0.25">
      <c r="B51" s="182"/>
      <c r="C51" s="182"/>
      <c r="D51" s="182"/>
      <c r="E51" s="182"/>
      <c r="F51" s="182"/>
      <c r="G51" s="329"/>
      <c r="H51" s="182"/>
      <c r="I51" s="182"/>
      <c r="J51" s="330"/>
      <c r="K51" s="330"/>
      <c r="L51" s="331"/>
      <c r="M51" s="193"/>
      <c r="N51" s="330"/>
      <c r="O51" s="330"/>
      <c r="P51" s="331"/>
      <c r="Q51" s="193"/>
      <c r="R51" s="193"/>
      <c r="S51" s="182" t="s">
        <v>60</v>
      </c>
      <c r="T51" s="182"/>
      <c r="U51" s="182"/>
      <c r="V51" s="182"/>
    </row>
    <row r="52" spans="2:22" ht="18" customHeight="1" x14ac:dyDescent="0.25">
      <c r="S52" s="336"/>
    </row>
  </sheetData>
  <sheetProtection algorithmName="SHA-512" hashValue="m+/wqk6yS3vd8p2qWDGciLENYRbvuHljcxtWEpgULZ1pjv9mwqqs3Elc5Kt8sjYShwcY4SyyhcH9Mz5/3CLL8A==" saltValue="Fpl57EajHi1/ibMHGU2AqQ==" spinCount="100000" sheet="1" objects="1" scenarios="1"/>
  <protectedRanges>
    <protectedRange sqref="U7:U41" name="Bereich4"/>
    <protectedRange algorithmName="SHA-512" hashValue="X3Xm64b4be5pug3O4vjckIHj3Kar+w0vrr3OjtxVTvTRQHcX5Jmdi0iAnUvD+WMN4y3t/RKQHVIgQDesSiL2ug==" saltValue="xbxa0NqRbsLr5n+cYaI1jA==" spinCount="100000" sqref="M46" name="Bereich2_1"/>
    <protectedRange algorithmName="SHA-512" hashValue="txP625vL2mv2jQ5+INdA6L1oceV3Ds+BfXH6qSsjWdrjtzYFhmINnsKLd6sIRj84+Onqz5LZSs6PGZZ+dQemPQ==" saltValue="a8gsHyEzEsMWf7xxi35D6A==" spinCount="100000" sqref="D10:I11 C7:I9 C12:I42" name="Bereich1_2_1_1"/>
    <protectedRange algorithmName="SHA-512" hashValue="X3Xm64b4be5pug3O4vjckIHj3Kar+w0vrr3OjtxVTvTRQHcX5Jmdi0iAnUvD+WMN4y3t/RKQHVIgQDesSiL2ug==" saltValue="xbxa0NqRbsLr5n+cYaI1jA==" spinCount="100000" sqref="E2:V3 T44:V47 S7:S42" name="Bereich2_2_1_1"/>
  </protectedRanges>
  <mergeCells count="29">
    <mergeCell ref="B48:H48"/>
    <mergeCell ref="S50:T50"/>
    <mergeCell ref="C36:H36"/>
    <mergeCell ref="C42:H42"/>
    <mergeCell ref="B44:H44"/>
    <mergeCell ref="B45:H45"/>
    <mergeCell ref="B46:H46"/>
    <mergeCell ref="B47:H47"/>
    <mergeCell ref="B50:H50"/>
    <mergeCell ref="R5:R6"/>
    <mergeCell ref="S5:S6"/>
    <mergeCell ref="W5:Y5"/>
    <mergeCell ref="C12:H12"/>
    <mergeCell ref="C20:H20"/>
    <mergeCell ref="M5:M6"/>
    <mergeCell ref="Q5:Q6"/>
    <mergeCell ref="C28:H28"/>
    <mergeCell ref="B5:B6"/>
    <mergeCell ref="C5:C6"/>
    <mergeCell ref="D5:E5"/>
    <mergeCell ref="G5:H5"/>
    <mergeCell ref="B2:D2"/>
    <mergeCell ref="E2:G2"/>
    <mergeCell ref="I2:M2"/>
    <mergeCell ref="N2:P2"/>
    <mergeCell ref="B3:D3"/>
    <mergeCell ref="E3:G3"/>
    <mergeCell ref="I3:M3"/>
    <mergeCell ref="N3:P3"/>
  </mergeCells>
  <phoneticPr fontId="14" type="noConversion"/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7717A-DDE0-4286-8313-C3AB41C9CEBF}">
  <dimension ref="A1:Y53"/>
  <sheetViews>
    <sheetView topLeftCell="A26" workbookViewId="0">
      <selection activeCell="Q10" sqref="Q10"/>
    </sheetView>
  </sheetViews>
  <sheetFormatPr baseColWidth="10" defaultColWidth="11.42578125" defaultRowHeight="18" customHeight="1" x14ac:dyDescent="0.25"/>
  <cols>
    <col min="1" max="1" width="3.140625" customWidth="1"/>
    <col min="2" max="2" width="3.7109375" bestFit="1" customWidth="1"/>
    <col min="3" max="3" width="4.28515625" customWidth="1"/>
    <col min="4" max="4" width="6.140625" customWidth="1"/>
    <col min="5" max="5" width="7.5703125" customWidth="1"/>
    <col min="6" max="6" width="5.5703125" bestFit="1" customWidth="1"/>
    <col min="7" max="7" width="7" style="332" customWidth="1"/>
    <col min="8" max="8" width="7.42578125" customWidth="1"/>
    <col min="9" max="9" width="5.5703125" bestFit="1" customWidth="1"/>
    <col min="10" max="10" width="7.85546875" style="333" hidden="1" customWidth="1"/>
    <col min="11" max="11" width="5.28515625" style="333" hidden="1" customWidth="1"/>
    <col min="12" max="12" width="5.28515625" style="334" hidden="1" customWidth="1"/>
    <col min="13" max="13" width="8" style="335" customWidth="1"/>
    <col min="14" max="15" width="5.42578125" style="333" hidden="1" customWidth="1"/>
    <col min="16" max="16" width="6.42578125" style="334" hidden="1" customWidth="1"/>
    <col min="17" max="17" width="8.42578125" style="335" bestFit="1" customWidth="1"/>
    <col min="18" max="18" width="6.42578125" style="335" bestFit="1" customWidth="1"/>
    <col min="19" max="19" width="27.140625" customWidth="1"/>
    <col min="20" max="20" width="10.42578125" bestFit="1" customWidth="1"/>
    <col min="21" max="21" width="6.28515625" customWidth="1"/>
    <col min="22" max="22" width="2.140625" customWidth="1"/>
    <col min="23" max="25" width="5.7109375" customWidth="1"/>
  </cols>
  <sheetData>
    <row r="1" spans="1:25" ht="18" customHeight="1" x14ac:dyDescent="0.3">
      <c r="A1" s="172" t="s">
        <v>88</v>
      </c>
      <c r="B1" s="173"/>
      <c r="C1" s="174"/>
      <c r="D1" s="175"/>
      <c r="E1" s="175"/>
      <c r="F1" s="175"/>
      <c r="G1" s="176">
        <v>21</v>
      </c>
      <c r="H1" s="177" t="s">
        <v>72</v>
      </c>
      <c r="I1" s="174"/>
      <c r="J1" s="178"/>
      <c r="K1" s="178"/>
      <c r="L1" s="179"/>
      <c r="M1" s="180"/>
      <c r="N1" s="178"/>
      <c r="O1" s="178"/>
      <c r="P1" s="179"/>
      <c r="Q1" s="180"/>
      <c r="R1" s="180"/>
      <c r="S1" s="174"/>
      <c r="T1" s="174"/>
      <c r="U1" s="174"/>
      <c r="V1" s="174"/>
    </row>
    <row r="2" spans="1:25" ht="18" customHeight="1" x14ac:dyDescent="0.25">
      <c r="A2" s="174"/>
      <c r="B2" s="493" t="s">
        <v>69</v>
      </c>
      <c r="C2" s="493"/>
      <c r="D2" s="493"/>
      <c r="E2" s="494"/>
      <c r="F2" s="494"/>
      <c r="G2" s="494"/>
      <c r="H2" s="182"/>
      <c r="I2" s="495" t="s">
        <v>71</v>
      </c>
      <c r="J2" s="495"/>
      <c r="K2" s="495"/>
      <c r="L2" s="495"/>
      <c r="M2" s="495"/>
      <c r="N2" s="496" t="s">
        <v>67</v>
      </c>
      <c r="O2" s="496"/>
      <c r="P2" s="496"/>
      <c r="Q2" s="183">
        <v>40</v>
      </c>
      <c r="R2" s="184"/>
      <c r="S2" s="185" t="s">
        <v>68</v>
      </c>
      <c r="T2" s="186"/>
      <c r="U2" s="426"/>
      <c r="V2" s="187"/>
      <c r="W2" s="188"/>
      <c r="X2" s="188"/>
    </row>
    <row r="3" spans="1:25" ht="18" customHeight="1" x14ac:dyDescent="0.25">
      <c r="A3" s="177"/>
      <c r="B3" s="493" t="s">
        <v>70</v>
      </c>
      <c r="C3" s="493"/>
      <c r="D3" s="493"/>
      <c r="E3" s="494"/>
      <c r="F3" s="494"/>
      <c r="G3" s="494"/>
      <c r="H3" s="182"/>
      <c r="I3" s="495" t="s">
        <v>73</v>
      </c>
      <c r="J3" s="495"/>
      <c r="K3" s="495"/>
      <c r="L3" s="495"/>
      <c r="M3" s="495"/>
      <c r="N3" s="496" t="s">
        <v>66</v>
      </c>
      <c r="O3" s="496"/>
      <c r="P3" s="496"/>
      <c r="Q3" s="189"/>
      <c r="R3" s="184"/>
      <c r="S3" s="175"/>
      <c r="T3" s="175"/>
      <c r="U3" s="181"/>
      <c r="V3" s="175"/>
      <c r="W3" s="190"/>
      <c r="X3" s="190"/>
      <c r="Y3" s="190"/>
    </row>
    <row r="4" spans="1:25" ht="9.75" customHeight="1" thickBot="1" x14ac:dyDescent="0.3">
      <c r="A4" s="174"/>
      <c r="B4" s="175"/>
      <c r="C4" s="175"/>
      <c r="D4" s="175"/>
      <c r="E4" s="175"/>
      <c r="F4" s="175"/>
      <c r="G4" s="191"/>
      <c r="H4" s="182"/>
      <c r="I4" s="182"/>
      <c r="J4" s="192"/>
      <c r="K4" s="192"/>
      <c r="L4" s="192"/>
      <c r="M4" s="193"/>
      <c r="N4" s="194"/>
      <c r="O4" s="194"/>
      <c r="P4" s="194"/>
      <c r="Q4" s="193"/>
      <c r="R4" s="184"/>
      <c r="S4" s="175"/>
      <c r="T4" s="195"/>
      <c r="U4" s="427"/>
      <c r="V4" s="175"/>
    </row>
    <row r="5" spans="1:25" ht="32.25" customHeight="1" x14ac:dyDescent="0.25">
      <c r="A5" s="196"/>
      <c r="B5" s="500" t="s">
        <v>2</v>
      </c>
      <c r="C5" s="502" t="s">
        <v>3</v>
      </c>
      <c r="D5" s="504" t="s">
        <v>4</v>
      </c>
      <c r="E5" s="505"/>
      <c r="F5" s="197" t="s">
        <v>63</v>
      </c>
      <c r="G5" s="506" t="s">
        <v>5</v>
      </c>
      <c r="H5" s="507"/>
      <c r="I5" s="197" t="s">
        <v>63</v>
      </c>
      <c r="J5" s="199"/>
      <c r="K5" s="199"/>
      <c r="L5" s="200" t="s">
        <v>64</v>
      </c>
      <c r="M5" s="508" t="s">
        <v>6</v>
      </c>
      <c r="N5" s="199"/>
      <c r="O5" s="199"/>
      <c r="P5" s="200" t="s">
        <v>64</v>
      </c>
      <c r="Q5" s="508" t="s">
        <v>7</v>
      </c>
      <c r="R5" s="508" t="s">
        <v>8</v>
      </c>
      <c r="S5" s="504" t="s">
        <v>0</v>
      </c>
      <c r="T5" s="429" t="s">
        <v>1</v>
      </c>
      <c r="U5" s="438" t="s">
        <v>90</v>
      </c>
      <c r="V5" s="175"/>
      <c r="W5" s="488" t="s">
        <v>74</v>
      </c>
      <c r="X5" s="488"/>
      <c r="Y5" s="488"/>
    </row>
    <row r="6" spans="1:25" ht="25.5" x14ac:dyDescent="0.25">
      <c r="A6" s="202"/>
      <c r="B6" s="501"/>
      <c r="C6" s="503"/>
      <c r="D6" s="204" t="s">
        <v>61</v>
      </c>
      <c r="E6" s="205" t="s">
        <v>62</v>
      </c>
      <c r="F6" s="206"/>
      <c r="G6" s="207" t="s">
        <v>61</v>
      </c>
      <c r="H6" s="206" t="s">
        <v>62</v>
      </c>
      <c r="I6" s="206"/>
      <c r="J6" s="208"/>
      <c r="K6" s="208"/>
      <c r="L6" s="209"/>
      <c r="M6" s="509"/>
      <c r="N6" s="208"/>
      <c r="O6" s="208"/>
      <c r="P6" s="209"/>
      <c r="Q6" s="509"/>
      <c r="R6" s="509"/>
      <c r="S6" s="510"/>
      <c r="T6" s="266" t="s">
        <v>9</v>
      </c>
      <c r="U6" s="439"/>
      <c r="V6" s="211"/>
      <c r="W6" s="212" t="s">
        <v>75</v>
      </c>
      <c r="X6" s="212" t="s">
        <v>76</v>
      </c>
      <c r="Y6" s="212" t="s">
        <v>77</v>
      </c>
    </row>
    <row r="7" spans="1:25" ht="18" customHeight="1" x14ac:dyDescent="0.25">
      <c r="A7" s="390"/>
      <c r="B7" s="213">
        <v>1</v>
      </c>
      <c r="C7" s="213" t="s">
        <v>17</v>
      </c>
      <c r="D7" s="215"/>
      <c r="E7" s="215"/>
      <c r="F7" s="249"/>
      <c r="G7" s="216"/>
      <c r="H7" s="215"/>
      <c r="I7" s="249"/>
      <c r="J7" s="217">
        <f t="shared" ref="J7:J37" si="0">E7*24-D7*24</f>
        <v>0</v>
      </c>
      <c r="K7" s="217">
        <f t="shared" ref="K7:K8" si="1">IF(J7&lt;6.01,J7,IF(J7&gt;9,J7-0.75,J7-0.5))</f>
        <v>0</v>
      </c>
      <c r="L7" s="218">
        <f t="shared" ref="L7:L37" si="2">IF(F7="*",2,0)</f>
        <v>0</v>
      </c>
      <c r="M7" s="151">
        <f t="shared" ref="M7:M37" si="3">L7+K7</f>
        <v>0</v>
      </c>
      <c r="N7" s="341">
        <f t="shared" ref="N7:N37" si="4">H7*24-G7*24</f>
        <v>0</v>
      </c>
      <c r="O7" s="341">
        <f t="shared" ref="O7:O8" si="5">IF(N7&lt;6.01,N7,IF(N7&gt;9,N7-0.75,N7-0.5))</f>
        <v>0</v>
      </c>
      <c r="P7" s="341">
        <f t="shared" ref="P7:P37" si="6">IF(I7="*",2,0)</f>
        <v>0</v>
      </c>
      <c r="Q7" s="151">
        <f t="shared" ref="Q7:Q37" si="7">P7+O7</f>
        <v>0</v>
      </c>
      <c r="R7" s="151">
        <f t="shared" ref="R7:R37" si="8">(M7-Q7)*-1</f>
        <v>0</v>
      </c>
      <c r="S7" s="395"/>
      <c r="T7" s="430"/>
      <c r="U7" s="440"/>
      <c r="V7" s="221"/>
      <c r="W7" s="222">
        <f>IF(AND(A7="F",C8="So"),0,IF(AND(A8="F",C7="So"),0,IF(A7="F",IF(I7="*",1.5,0),IF(A8="F",IF(I7="*",0.5,0),IF(C7="So",IF(I7="*",1.5,0),IF(C8="So",IF(I7="*",0.5,0),IF(I7="*",2,0)))))))</f>
        <v>0</v>
      </c>
      <c r="X7" s="222">
        <f>IF(Y7&gt;0.01,0,IF(C7="So",IF(AND(I7="*",#REF!="*"),Q7,IF(I7="*",Q7-2+0.5,IF(#REF!="*",Q7+1.5,Q7))),0))</f>
        <v>0</v>
      </c>
      <c r="Y7" s="222">
        <f>IF(A7="F",IF(AND(I7="*",#REF!="*"),Q7,IF(I7="*",Q7-2+0.5,IF(#REF!="*",Q7+1.5,Q7))),0)</f>
        <v>0</v>
      </c>
    </row>
    <row r="8" spans="1:25" ht="18" customHeight="1" x14ac:dyDescent="0.25">
      <c r="A8" s="390"/>
      <c r="B8" s="223">
        <v>2</v>
      </c>
      <c r="C8" s="223" t="s">
        <v>10</v>
      </c>
      <c r="D8" s="225"/>
      <c r="E8" s="225"/>
      <c r="F8" s="251"/>
      <c r="G8" s="226"/>
      <c r="H8" s="225"/>
      <c r="I8" s="251"/>
      <c r="J8" s="227">
        <f t="shared" si="0"/>
        <v>0</v>
      </c>
      <c r="K8" s="227">
        <f t="shared" si="1"/>
        <v>0</v>
      </c>
      <c r="L8" s="228">
        <f t="shared" si="2"/>
        <v>0</v>
      </c>
      <c r="M8" s="144">
        <f t="shared" si="3"/>
        <v>0</v>
      </c>
      <c r="N8" s="342">
        <f t="shared" si="4"/>
        <v>0</v>
      </c>
      <c r="O8" s="342">
        <f t="shared" si="5"/>
        <v>0</v>
      </c>
      <c r="P8" s="342">
        <f t="shared" si="6"/>
        <v>0</v>
      </c>
      <c r="Q8" s="144">
        <f t="shared" si="7"/>
        <v>0</v>
      </c>
      <c r="R8" s="144">
        <f t="shared" si="8"/>
        <v>0</v>
      </c>
      <c r="S8" s="396"/>
      <c r="T8" s="431"/>
      <c r="U8" s="441"/>
      <c r="V8" s="221"/>
      <c r="W8" s="222">
        <f>IF(AND(A8="F",C10="So"),0,IF(AND(A10="F",C8="So"),0,IF(A8="F",IF(I8="*",1.5,0),IF(A10="F",IF(I8="*",0.5,0),IF(C8="So",IF(I8="*",1.5,0),IF(C10="So",IF(I8="*",0.5,0),IF(I8="*",2,0)))))))</f>
        <v>0</v>
      </c>
      <c r="X8" s="222">
        <f>IF(Y8&gt;0.01,0,IF(C8="So",IF(AND(I8="*",I7="*"),Q8,IF(I8="*",Q8-2+0.5,IF(I7="*",Q8+1.5,Q8))),0))</f>
        <v>0</v>
      </c>
      <c r="Y8" s="222">
        <f>IF(A8="F",IF(AND(I8="*",I7="*"),Q8,IF(I8="*",Q8-2+0.5,IF(I7="*",Q8+1.5,Q8))),0)</f>
        <v>0</v>
      </c>
    </row>
    <row r="9" spans="1:25" ht="18" customHeight="1" x14ac:dyDescent="0.25">
      <c r="A9" s="391"/>
      <c r="B9" s="231"/>
      <c r="C9" s="512" t="s">
        <v>11</v>
      </c>
      <c r="D9" s="512"/>
      <c r="E9" s="512"/>
      <c r="F9" s="512"/>
      <c r="G9" s="512"/>
      <c r="H9" s="512"/>
      <c r="I9" s="397"/>
      <c r="J9" s="398"/>
      <c r="K9" s="398"/>
      <c r="L9" s="399"/>
      <c r="M9" s="154">
        <f t="shared" ref="M9:R9" si="9">SUM(M7:M8)</f>
        <v>0</v>
      </c>
      <c r="N9" s="343">
        <f t="shared" si="9"/>
        <v>0</v>
      </c>
      <c r="O9" s="343">
        <f t="shared" si="9"/>
        <v>0</v>
      </c>
      <c r="P9" s="343">
        <f t="shared" si="9"/>
        <v>0</v>
      </c>
      <c r="Q9" s="154">
        <f>SUM(Q7:Q8)</f>
        <v>0</v>
      </c>
      <c r="R9" s="154">
        <f t="shared" si="9"/>
        <v>0</v>
      </c>
      <c r="S9" s="400"/>
      <c r="T9" s="432"/>
      <c r="U9" s="442"/>
      <c r="V9" s="237"/>
      <c r="W9" s="222">
        <f>IF(AND(A9="F",C10="So"),0,IF(AND(A10="F",C9="So"),0,IF(A9="F",IF(I9="*",1.5,0),IF(A10="F",IF(I9="*",0.5,0),IF(C9="So",IF(I9="*",1.5,0),IF(C10="So",IF(I9="*",0.5,0),IF(I9="*",2,0)))))))</f>
        <v>0</v>
      </c>
      <c r="X9" s="222">
        <f t="shared" ref="X9:X32" si="10">IF(Y9&gt;0.01,0,IF(C9="So",IF(AND(I9="*",I8="*"),Q9,IF(I9="*",Q9-2+0.5,IF(I8="*",Q9+1.5,Q9))),0))</f>
        <v>0</v>
      </c>
      <c r="Y9" s="222">
        <f t="shared" ref="Y9:Y15" si="11">IF(A9="F",IF(AND(I9="*",I8="*"),Q9,IF(I9="*",Q9-2+0.5,IF(I8="*",Q9+1.5,Q9))),0)</f>
        <v>0</v>
      </c>
    </row>
    <row r="10" spans="1:25" ht="18" customHeight="1" x14ac:dyDescent="0.25">
      <c r="A10" s="391"/>
      <c r="B10" s="238">
        <v>3</v>
      </c>
      <c r="C10" s="239" t="s">
        <v>12</v>
      </c>
      <c r="D10" s="254"/>
      <c r="E10" s="254"/>
      <c r="F10" s="254"/>
      <c r="G10" s="255"/>
      <c r="H10" s="254"/>
      <c r="I10" s="254"/>
      <c r="J10" s="256">
        <f t="shared" si="0"/>
        <v>0</v>
      </c>
      <c r="K10" s="256">
        <f>IF(J10&lt;6.01,J10,IF(J10&gt;9,J10-0.75,J10-0.5))</f>
        <v>0</v>
      </c>
      <c r="L10" s="257">
        <f t="shared" si="2"/>
        <v>0</v>
      </c>
      <c r="M10" s="150">
        <f t="shared" si="3"/>
        <v>0</v>
      </c>
      <c r="N10" s="345">
        <f t="shared" si="4"/>
        <v>0</v>
      </c>
      <c r="O10" s="345">
        <f>IF(N10&lt;6.01,N10,IF(N10&gt;9,N10-0.75,N10-0.5))</f>
        <v>0</v>
      </c>
      <c r="P10" s="345">
        <f t="shared" si="6"/>
        <v>0</v>
      </c>
      <c r="Q10" s="150">
        <f t="shared" si="7"/>
        <v>0</v>
      </c>
      <c r="R10" s="150">
        <f t="shared" si="8"/>
        <v>0</v>
      </c>
      <c r="S10" s="401"/>
      <c r="T10" s="434"/>
      <c r="U10" s="444"/>
      <c r="V10" s="260"/>
      <c r="W10" s="222">
        <f>IF(AND(A10="F",C11="So"),0,IF(AND(A11="F",C10="So"),0,IF(A10="F",IF(I10="*",1.5,0),IF(A11="F",IF(I10="*",0.5,0),IF(C10="So",IF(I10="*",1.5,0),IF(C11="So",IF(I10="*",0.5,0),IF(I10="*",2,0)))))))</f>
        <v>0</v>
      </c>
      <c r="X10" s="222">
        <f>IF(Y10&gt;0.01,0,IF(C10="So",IF(AND(I10="*",I8="*"),Q10,IF(I10="*",Q10-2+0.5,IF(I8="*",Q10+1.5,Q10))),0))</f>
        <v>0</v>
      </c>
      <c r="Y10" s="222">
        <f>IF(A10="F",IF(AND(I10="*",I8="*"),Q10,IF(I10="*",Q10-2+0.5,IF(I8="*",Q10+1.5,Q10))),0)</f>
        <v>0</v>
      </c>
    </row>
    <row r="11" spans="1:25" ht="18" customHeight="1" x14ac:dyDescent="0.25">
      <c r="A11" s="391"/>
      <c r="B11" s="238">
        <v>4</v>
      </c>
      <c r="C11" s="239" t="s">
        <v>13</v>
      </c>
      <c r="D11" s="261"/>
      <c r="E11" s="261"/>
      <c r="F11" s="261"/>
      <c r="G11" s="262"/>
      <c r="H11" s="263"/>
      <c r="I11" s="261"/>
      <c r="J11" s="264">
        <f t="shared" si="0"/>
        <v>0</v>
      </c>
      <c r="K11" s="264">
        <f t="shared" ref="K11:K16" si="12">IF(J11&lt;6.01,J11,IF(J11&gt;9,J11-0.75,J11-0.5))</f>
        <v>0</v>
      </c>
      <c r="L11" s="265">
        <f t="shared" si="2"/>
        <v>0</v>
      </c>
      <c r="M11" s="150">
        <f t="shared" si="3"/>
        <v>0</v>
      </c>
      <c r="N11" s="345">
        <f t="shared" si="4"/>
        <v>0</v>
      </c>
      <c r="O11" s="345">
        <f t="shared" ref="O11:O16" si="13">IF(N11&lt;6.01,N11,IF(N11&gt;9,N11-0.75,N11-0.5))</f>
        <v>0</v>
      </c>
      <c r="P11" s="345">
        <f t="shared" si="6"/>
        <v>0</v>
      </c>
      <c r="Q11" s="150">
        <f t="shared" si="7"/>
        <v>0</v>
      </c>
      <c r="R11" s="150">
        <f t="shared" si="8"/>
        <v>0</v>
      </c>
      <c r="S11" s="210"/>
      <c r="T11" s="433"/>
      <c r="U11" s="443"/>
      <c r="V11" s="221"/>
      <c r="W11" s="222">
        <f t="shared" ref="W11:W14" si="14">IF(AND(A11="F",C12="So"),0,IF(AND(A12="F",C11="So"),0,IF(A11="F",IF(I11="*",1.5,0),IF(A12="F",IF(I11="*",0.5,0),IF(C11="So",IF(I11="*",1.5,0),IF(C12="So",IF(I11="*",0.5,0),IF(I11="*",2,0)))))))</f>
        <v>0</v>
      </c>
      <c r="X11" s="222">
        <f t="shared" si="10"/>
        <v>0</v>
      </c>
      <c r="Y11" s="222">
        <f t="shared" si="11"/>
        <v>0</v>
      </c>
    </row>
    <row r="12" spans="1:25" s="188" customFormat="1" ht="18" customHeight="1" x14ac:dyDescent="0.25">
      <c r="A12" s="392"/>
      <c r="B12" s="238">
        <v>5</v>
      </c>
      <c r="C12" s="239" t="s">
        <v>14</v>
      </c>
      <c r="D12" s="241"/>
      <c r="E12" s="241"/>
      <c r="F12" s="241"/>
      <c r="G12" s="242"/>
      <c r="H12" s="241"/>
      <c r="I12" s="241"/>
      <c r="J12" s="243">
        <f t="shared" si="0"/>
        <v>0</v>
      </c>
      <c r="K12" s="243">
        <f t="shared" si="12"/>
        <v>0</v>
      </c>
      <c r="L12" s="244">
        <f t="shared" si="2"/>
        <v>0</v>
      </c>
      <c r="M12" s="150">
        <f t="shared" si="3"/>
        <v>0</v>
      </c>
      <c r="N12" s="345">
        <f t="shared" si="4"/>
        <v>0</v>
      </c>
      <c r="O12" s="345">
        <f t="shared" si="13"/>
        <v>0</v>
      </c>
      <c r="P12" s="345">
        <f t="shared" si="6"/>
        <v>0</v>
      </c>
      <c r="Q12" s="150">
        <f t="shared" si="7"/>
        <v>0</v>
      </c>
      <c r="R12" s="150">
        <f t="shared" si="8"/>
        <v>0</v>
      </c>
      <c r="S12" s="210"/>
      <c r="T12" s="433"/>
      <c r="U12" s="443"/>
      <c r="V12" s="221"/>
      <c r="W12" s="222">
        <f t="shared" si="14"/>
        <v>0</v>
      </c>
      <c r="X12" s="222">
        <f t="shared" si="10"/>
        <v>0</v>
      </c>
      <c r="Y12" s="222">
        <f t="shared" si="11"/>
        <v>0</v>
      </c>
    </row>
    <row r="13" spans="1:25" ht="18" customHeight="1" x14ac:dyDescent="0.25">
      <c r="A13" s="391"/>
      <c r="B13" s="238">
        <v>6</v>
      </c>
      <c r="C13" s="239" t="s">
        <v>15</v>
      </c>
      <c r="D13" s="263"/>
      <c r="E13" s="263"/>
      <c r="F13" s="261"/>
      <c r="G13" s="262"/>
      <c r="H13" s="263"/>
      <c r="I13" s="261"/>
      <c r="J13" s="264">
        <f t="shared" si="0"/>
        <v>0</v>
      </c>
      <c r="K13" s="264">
        <f t="shared" si="12"/>
        <v>0</v>
      </c>
      <c r="L13" s="265">
        <f t="shared" si="2"/>
        <v>0</v>
      </c>
      <c r="M13" s="150">
        <f t="shared" si="3"/>
        <v>0</v>
      </c>
      <c r="N13" s="345">
        <f t="shared" si="4"/>
        <v>0</v>
      </c>
      <c r="O13" s="345">
        <f t="shared" si="13"/>
        <v>0</v>
      </c>
      <c r="P13" s="345">
        <f t="shared" si="6"/>
        <v>0</v>
      </c>
      <c r="Q13" s="150">
        <f t="shared" si="7"/>
        <v>0</v>
      </c>
      <c r="R13" s="150">
        <f t="shared" si="8"/>
        <v>0</v>
      </c>
      <c r="S13" s="210"/>
      <c r="T13" s="433"/>
      <c r="U13" s="443"/>
      <c r="V13" s="221"/>
      <c r="W13" s="222">
        <f t="shared" si="14"/>
        <v>0</v>
      </c>
      <c r="X13" s="222">
        <f t="shared" si="10"/>
        <v>0</v>
      </c>
      <c r="Y13" s="222">
        <f t="shared" si="11"/>
        <v>0</v>
      </c>
    </row>
    <row r="14" spans="1:25" ht="18" customHeight="1" x14ac:dyDescent="0.25">
      <c r="A14" s="391" t="s">
        <v>65</v>
      </c>
      <c r="B14" s="376">
        <v>7</v>
      </c>
      <c r="C14" s="368" t="s">
        <v>16</v>
      </c>
      <c r="D14" s="377"/>
      <c r="E14" s="377"/>
      <c r="F14" s="377"/>
      <c r="G14" s="378"/>
      <c r="H14" s="379"/>
      <c r="I14" s="377"/>
      <c r="J14" s="380">
        <f t="shared" si="0"/>
        <v>0</v>
      </c>
      <c r="K14" s="380">
        <f t="shared" si="12"/>
        <v>0</v>
      </c>
      <c r="L14" s="381">
        <f t="shared" si="2"/>
        <v>0</v>
      </c>
      <c r="M14" s="147">
        <f t="shared" si="3"/>
        <v>0</v>
      </c>
      <c r="N14" s="373">
        <f t="shared" si="4"/>
        <v>0</v>
      </c>
      <c r="O14" s="373">
        <f t="shared" si="13"/>
        <v>0</v>
      </c>
      <c r="P14" s="373">
        <f t="shared" si="6"/>
        <v>0</v>
      </c>
      <c r="Q14" s="147">
        <f t="shared" si="7"/>
        <v>0</v>
      </c>
      <c r="R14" s="147">
        <f t="shared" si="8"/>
        <v>0</v>
      </c>
      <c r="S14" s="402"/>
      <c r="T14" s="449"/>
      <c r="U14" s="452"/>
      <c r="V14" s="221"/>
      <c r="W14" s="222">
        <f t="shared" si="14"/>
        <v>0</v>
      </c>
      <c r="X14" s="222">
        <f t="shared" si="10"/>
        <v>0</v>
      </c>
      <c r="Y14" s="222">
        <f t="shared" si="11"/>
        <v>0</v>
      </c>
    </row>
    <row r="15" spans="1:25" ht="18" customHeight="1" x14ac:dyDescent="0.25">
      <c r="A15" s="391"/>
      <c r="B15" s="213">
        <v>8</v>
      </c>
      <c r="C15" s="214" t="s">
        <v>17</v>
      </c>
      <c r="D15" s="268"/>
      <c r="E15" s="268"/>
      <c r="F15" s="268"/>
      <c r="G15" s="269"/>
      <c r="H15" s="357"/>
      <c r="I15" s="268"/>
      <c r="J15" s="270">
        <f t="shared" si="0"/>
        <v>0</v>
      </c>
      <c r="K15" s="270">
        <f t="shared" si="12"/>
        <v>0</v>
      </c>
      <c r="L15" s="271">
        <f t="shared" si="2"/>
        <v>0</v>
      </c>
      <c r="M15" s="151">
        <f t="shared" si="3"/>
        <v>0</v>
      </c>
      <c r="N15" s="346">
        <f t="shared" si="4"/>
        <v>0</v>
      </c>
      <c r="O15" s="346">
        <f t="shared" si="13"/>
        <v>0</v>
      </c>
      <c r="P15" s="346">
        <f t="shared" si="6"/>
        <v>0</v>
      </c>
      <c r="Q15" s="151">
        <f t="shared" si="7"/>
        <v>0</v>
      </c>
      <c r="R15" s="151">
        <f t="shared" si="8"/>
        <v>0</v>
      </c>
      <c r="S15" s="395"/>
      <c r="T15" s="430"/>
      <c r="U15" s="440"/>
      <c r="V15" s="221"/>
      <c r="W15" s="222">
        <f>IF(AND(A15="F",C16="So"),0,IF(AND(A16="F",C15="So"),0,IF(A15="F",IF(I15="*",1.5,0),IF(A16="F",IF(I15="*",0.5,0),IF(C15="So",IF(I15="*",1.5,0),IF(C16="So",IF(I15="*",0.5,0),IF(I15="*",2,0)))))))</f>
        <v>0</v>
      </c>
      <c r="X15" s="222">
        <f t="shared" si="10"/>
        <v>0</v>
      </c>
      <c r="Y15" s="222">
        <f t="shared" si="11"/>
        <v>0</v>
      </c>
    </row>
    <row r="16" spans="1:25" ht="18" customHeight="1" x14ac:dyDescent="0.25">
      <c r="A16" s="391" t="s">
        <v>65</v>
      </c>
      <c r="B16" s="223">
        <v>9</v>
      </c>
      <c r="C16" s="224" t="s">
        <v>10</v>
      </c>
      <c r="D16" s="272"/>
      <c r="E16" s="272"/>
      <c r="F16" s="272"/>
      <c r="G16" s="273"/>
      <c r="H16" s="352"/>
      <c r="I16" s="272"/>
      <c r="J16" s="274">
        <f t="shared" si="0"/>
        <v>0</v>
      </c>
      <c r="K16" s="274">
        <f t="shared" si="12"/>
        <v>0</v>
      </c>
      <c r="L16" s="275">
        <f t="shared" si="2"/>
        <v>0</v>
      </c>
      <c r="M16" s="144">
        <f t="shared" si="3"/>
        <v>0</v>
      </c>
      <c r="N16" s="347">
        <f t="shared" si="4"/>
        <v>0</v>
      </c>
      <c r="O16" s="347">
        <f t="shared" si="13"/>
        <v>0</v>
      </c>
      <c r="P16" s="347">
        <f t="shared" si="6"/>
        <v>0</v>
      </c>
      <c r="Q16" s="144">
        <f t="shared" si="7"/>
        <v>0</v>
      </c>
      <c r="R16" s="144">
        <f t="shared" si="8"/>
        <v>0</v>
      </c>
      <c r="S16" s="396"/>
      <c r="T16" s="431"/>
      <c r="U16" s="441"/>
      <c r="V16" s="221"/>
      <c r="W16" s="222">
        <f>IF(AND(A16="F",C18="So"),0,IF(AND(A18="F",C16="So"),0,IF(A16="F",IF(I16="*",1.5,0),IF(A18="F",IF(I16="*",0.5,0),IF(C16="So",IF(I16="*",1.5,0),IF(C18="So",IF(I16="*",0.5,0),IF(I16="*",2,0)))))))</f>
        <v>0</v>
      </c>
      <c r="X16" s="222">
        <f t="shared" si="10"/>
        <v>0</v>
      </c>
      <c r="Y16" s="222">
        <f>IF(A16="F",IF(AND(I16="*",I15="*"),Q16,IF(I16="*",Q16-2+0.5,IF(I15="*",Q16+1.5,Q16))),0)</f>
        <v>0</v>
      </c>
    </row>
    <row r="17" spans="1:25" ht="18" customHeight="1" x14ac:dyDescent="0.25">
      <c r="A17" s="393"/>
      <c r="B17" s="231"/>
      <c r="C17" s="512" t="s">
        <v>11</v>
      </c>
      <c r="D17" s="512"/>
      <c r="E17" s="512"/>
      <c r="F17" s="512"/>
      <c r="G17" s="512"/>
      <c r="H17" s="512"/>
      <c r="I17" s="397"/>
      <c r="J17" s="398"/>
      <c r="K17" s="398"/>
      <c r="L17" s="399"/>
      <c r="M17" s="154">
        <f>SUM(M10:M16)</f>
        <v>0</v>
      </c>
      <c r="N17" s="154">
        <f t="shared" ref="N17:R17" si="15">SUM(N10:N16)</f>
        <v>0</v>
      </c>
      <c r="O17" s="154">
        <f t="shared" si="15"/>
        <v>0</v>
      </c>
      <c r="P17" s="154">
        <f t="shared" si="15"/>
        <v>0</v>
      </c>
      <c r="Q17" s="154">
        <f t="shared" si="15"/>
        <v>0</v>
      </c>
      <c r="R17" s="154">
        <f t="shared" si="15"/>
        <v>0</v>
      </c>
      <c r="S17" s="400"/>
      <c r="T17" s="432"/>
      <c r="U17" s="442"/>
      <c r="V17" s="237"/>
      <c r="W17" s="222">
        <f t="shared" ref="W17:W33" si="16">IF(AND(A17="F",C18="So"),0,IF(AND(A18="F",C17="So"),0,IF(A17="F",IF(I17="*",1.5,0),IF(A18="F",IF(I17="*",0.5,0),IF(C17="So",IF(I17="*",1.5,0),IF(C18="So",IF(I17="*",0.5,0),IF(I17="*",2,0)))))))</f>
        <v>0</v>
      </c>
      <c r="X17" s="222">
        <f>IF(Y17&gt;0.01,0,IF(C17="So",IF(AND(I17="*",I8="*"),Q17,IF(I17="*",Q17-2+0.5,IF(I8="*",Q17+1.5,Q17))),0))</f>
        <v>0</v>
      </c>
      <c r="Y17" s="222">
        <f>IF(A9="F",IF(AND(I17="*",I8="*"),Q17,IF(I17="*",Q17-2+0.5,IF(I8="*",Q17+1.5,Q17))),0)</f>
        <v>0</v>
      </c>
    </row>
    <row r="18" spans="1:25" ht="18" customHeight="1" x14ac:dyDescent="0.25">
      <c r="A18" s="390" t="s">
        <v>65</v>
      </c>
      <c r="B18" s="376">
        <v>10</v>
      </c>
      <c r="C18" s="368" t="s">
        <v>12</v>
      </c>
      <c r="D18" s="369"/>
      <c r="E18" s="369"/>
      <c r="F18" s="369"/>
      <c r="G18" s="370"/>
      <c r="H18" s="369"/>
      <c r="I18" s="369"/>
      <c r="J18" s="371">
        <f t="shared" ref="J18:J24" si="17">E18*24-D18*24</f>
        <v>0</v>
      </c>
      <c r="K18" s="371">
        <f>IF(J18&lt;6.01,J18,IF(J18&gt;9,J18-0.75,J18-0.5))</f>
        <v>0</v>
      </c>
      <c r="L18" s="372">
        <f t="shared" ref="L18:L24" si="18">IF(F18="*",2,0)</f>
        <v>0</v>
      </c>
      <c r="M18" s="147">
        <f t="shared" ref="M18:M24" si="19">L18+K18</f>
        <v>0</v>
      </c>
      <c r="N18" s="373">
        <f t="shared" ref="N18:N24" si="20">H18*24-G18*24</f>
        <v>0</v>
      </c>
      <c r="O18" s="373">
        <f>IF(N18&lt;6.01,N18,IF(N18&gt;9,N18-0.75,N18-0.5))</f>
        <v>0</v>
      </c>
      <c r="P18" s="373">
        <f t="shared" ref="P18:P24" si="21">IF(I18="*",2,0)</f>
        <v>0</v>
      </c>
      <c r="Q18" s="147">
        <f t="shared" ref="Q18:Q24" si="22">P18+O18</f>
        <v>0</v>
      </c>
      <c r="R18" s="147">
        <f t="shared" ref="R18:R24" si="23">(M18-Q18)*-1</f>
        <v>0</v>
      </c>
      <c r="S18" s="402"/>
      <c r="T18" s="450"/>
      <c r="U18" s="453"/>
      <c r="V18" s="260"/>
      <c r="W18" s="222">
        <f t="shared" ref="W18:W23" si="24">IF(AND(A18="F",C19="So"),0,IF(AND(A19="F",C18="So"),0,IF(A18="F",IF(I18="*",1.5,0),IF(A19="F",IF(I18="*",0.5,0),IF(C18="So",IF(I18="*",1.5,0),IF(C19="So",IF(I18="*",0.5,0),IF(I18="*",2,0)))))))</f>
        <v>0</v>
      </c>
      <c r="X18" s="222">
        <f>IF(Y18&gt;0.01,0,IF(C18="So",IF(AND(I18="*",I16="*"),Q18,IF(I18="*",Q18-2+0.5,IF(I16="*",Q18+1.5,Q18))),0))</f>
        <v>0</v>
      </c>
      <c r="Y18" s="222">
        <f>IF(A18="F",IF(AND(I18="*",I16="*"),Q18,IF(I18="*",Q18-2+0.5,IF(I16="*",Q18+1.5,Q18))),0)</f>
        <v>0</v>
      </c>
    </row>
    <row r="19" spans="1:25" ht="18" customHeight="1" x14ac:dyDescent="0.25">
      <c r="A19" s="390"/>
      <c r="B19" s="238">
        <v>11</v>
      </c>
      <c r="C19" s="239" t="s">
        <v>13</v>
      </c>
      <c r="D19" s="241"/>
      <c r="E19" s="241"/>
      <c r="F19" s="241"/>
      <c r="G19" s="242"/>
      <c r="H19" s="241"/>
      <c r="I19" s="241"/>
      <c r="J19" s="243">
        <f t="shared" si="17"/>
        <v>0</v>
      </c>
      <c r="K19" s="243">
        <f t="shared" ref="K19:K24" si="25">IF(J19&lt;6.01,J19,IF(J19&gt;9,J19-0.75,J19-0.5))</f>
        <v>0</v>
      </c>
      <c r="L19" s="244">
        <f t="shared" si="18"/>
        <v>0</v>
      </c>
      <c r="M19" s="150">
        <f t="shared" si="19"/>
        <v>0</v>
      </c>
      <c r="N19" s="345">
        <f t="shared" si="20"/>
        <v>0</v>
      </c>
      <c r="O19" s="345">
        <f t="shared" ref="O19:O24" si="26">IF(N19&lt;6.01,N19,IF(N19&gt;9,N19-0.75,N19-0.5))</f>
        <v>0</v>
      </c>
      <c r="P19" s="345">
        <f t="shared" si="21"/>
        <v>0</v>
      </c>
      <c r="Q19" s="150">
        <f t="shared" si="22"/>
        <v>0</v>
      </c>
      <c r="R19" s="150">
        <f t="shared" si="23"/>
        <v>0</v>
      </c>
      <c r="S19" s="210"/>
      <c r="T19" s="433"/>
      <c r="U19" s="443"/>
      <c r="V19" s="221"/>
      <c r="W19" s="222">
        <f t="shared" si="24"/>
        <v>0</v>
      </c>
      <c r="X19" s="222">
        <f t="shared" ref="X19:X25" si="27">IF(Y19&gt;0.01,0,IF(C19="So",IF(AND(I19="*",I18="*"),Q19,IF(I19="*",Q19-2+0.5,IF(I18="*",Q19+1.5,Q19))),0))</f>
        <v>0</v>
      </c>
      <c r="Y19" s="222">
        <f>IF(A19="F",IF(AND(I19="*",I18="*"),Q19,IF(I19="*",Q19-2+0.5,IF(I18="*",Q19+1.5,Q19))),0)</f>
        <v>0</v>
      </c>
    </row>
    <row r="20" spans="1:25" s="188" customFormat="1" ht="18" customHeight="1" x14ac:dyDescent="0.25">
      <c r="A20" s="392"/>
      <c r="B20" s="238">
        <v>12</v>
      </c>
      <c r="C20" s="239" t="s">
        <v>14</v>
      </c>
      <c r="D20" s="261"/>
      <c r="E20" s="261"/>
      <c r="F20" s="261"/>
      <c r="G20" s="262"/>
      <c r="H20" s="261"/>
      <c r="I20" s="261"/>
      <c r="J20" s="264">
        <f t="shared" si="17"/>
        <v>0</v>
      </c>
      <c r="K20" s="264">
        <f t="shared" si="25"/>
        <v>0</v>
      </c>
      <c r="L20" s="265">
        <f t="shared" si="18"/>
        <v>0</v>
      </c>
      <c r="M20" s="150">
        <f t="shared" si="19"/>
        <v>0</v>
      </c>
      <c r="N20" s="345">
        <f t="shared" si="20"/>
        <v>0</v>
      </c>
      <c r="O20" s="345">
        <f t="shared" si="26"/>
        <v>0</v>
      </c>
      <c r="P20" s="345">
        <f t="shared" si="21"/>
        <v>0</v>
      </c>
      <c r="Q20" s="150">
        <f t="shared" si="22"/>
        <v>0</v>
      </c>
      <c r="R20" s="150">
        <f t="shared" si="23"/>
        <v>0</v>
      </c>
      <c r="S20" s="210"/>
      <c r="T20" s="433"/>
      <c r="U20" s="443"/>
      <c r="V20" s="221"/>
      <c r="W20" s="222">
        <f t="shared" si="24"/>
        <v>0</v>
      </c>
      <c r="X20" s="222">
        <f t="shared" si="27"/>
        <v>0</v>
      </c>
      <c r="Y20" s="222">
        <f t="shared" ref="Y20:Y23" si="28">IF(A20="F",IF(AND(I20="*",I19="*"),Q20,IF(I20="*",Q20-2+0.5,IF(I19="*",Q20+1.5,Q20))),0)</f>
        <v>0</v>
      </c>
    </row>
    <row r="21" spans="1:25" ht="18" customHeight="1" x14ac:dyDescent="0.25">
      <c r="A21" s="390"/>
      <c r="B21" s="238">
        <v>13</v>
      </c>
      <c r="C21" s="239" t="s">
        <v>15</v>
      </c>
      <c r="D21" s="261"/>
      <c r="E21" s="261"/>
      <c r="F21" s="261"/>
      <c r="G21" s="262"/>
      <c r="H21" s="261"/>
      <c r="I21" s="261"/>
      <c r="J21" s="264">
        <f t="shared" si="17"/>
        <v>0</v>
      </c>
      <c r="K21" s="264">
        <f t="shared" si="25"/>
        <v>0</v>
      </c>
      <c r="L21" s="265">
        <f t="shared" si="18"/>
        <v>0</v>
      </c>
      <c r="M21" s="150">
        <f t="shared" si="19"/>
        <v>0</v>
      </c>
      <c r="N21" s="345">
        <f t="shared" si="20"/>
        <v>0</v>
      </c>
      <c r="O21" s="345">
        <f t="shared" si="26"/>
        <v>0</v>
      </c>
      <c r="P21" s="345">
        <f t="shared" si="21"/>
        <v>0</v>
      </c>
      <c r="Q21" s="150">
        <f t="shared" si="22"/>
        <v>0</v>
      </c>
      <c r="R21" s="150">
        <f t="shared" si="23"/>
        <v>0</v>
      </c>
      <c r="S21" s="210"/>
      <c r="T21" s="435"/>
      <c r="U21" s="445"/>
      <c r="V21" s="283"/>
      <c r="W21" s="222">
        <f t="shared" si="24"/>
        <v>0</v>
      </c>
      <c r="X21" s="222">
        <f t="shared" si="27"/>
        <v>0</v>
      </c>
      <c r="Y21" s="222">
        <f t="shared" si="28"/>
        <v>0</v>
      </c>
    </row>
    <row r="22" spans="1:25" ht="18" customHeight="1" x14ac:dyDescent="0.25">
      <c r="A22" s="390"/>
      <c r="B22" s="238">
        <v>14</v>
      </c>
      <c r="C22" s="239" t="s">
        <v>16</v>
      </c>
      <c r="D22" s="263"/>
      <c r="E22" s="263"/>
      <c r="F22" s="261"/>
      <c r="G22" s="262"/>
      <c r="H22" s="263"/>
      <c r="I22" s="241"/>
      <c r="J22" s="243">
        <f t="shared" si="17"/>
        <v>0</v>
      </c>
      <c r="K22" s="243">
        <f t="shared" si="25"/>
        <v>0</v>
      </c>
      <c r="L22" s="244">
        <f t="shared" si="18"/>
        <v>0</v>
      </c>
      <c r="M22" s="150">
        <f t="shared" si="19"/>
        <v>0</v>
      </c>
      <c r="N22" s="345">
        <f t="shared" si="20"/>
        <v>0</v>
      </c>
      <c r="O22" s="345">
        <f t="shared" si="26"/>
        <v>0</v>
      </c>
      <c r="P22" s="345">
        <f t="shared" si="21"/>
        <v>0</v>
      </c>
      <c r="Q22" s="150">
        <f t="shared" si="22"/>
        <v>0</v>
      </c>
      <c r="R22" s="150">
        <f t="shared" si="23"/>
        <v>0</v>
      </c>
      <c r="S22" s="210"/>
      <c r="T22" s="433"/>
      <c r="U22" s="443"/>
      <c r="V22" s="221"/>
      <c r="W22" s="222">
        <f t="shared" si="24"/>
        <v>0</v>
      </c>
      <c r="X22" s="222">
        <f t="shared" si="27"/>
        <v>0</v>
      </c>
      <c r="Y22" s="222">
        <f t="shared" si="28"/>
        <v>0</v>
      </c>
    </row>
    <row r="23" spans="1:25" ht="18" customHeight="1" x14ac:dyDescent="0.25">
      <c r="A23" s="390"/>
      <c r="B23" s="213">
        <v>15</v>
      </c>
      <c r="C23" s="214" t="s">
        <v>17</v>
      </c>
      <c r="D23" s="268"/>
      <c r="E23" s="268"/>
      <c r="F23" s="268"/>
      <c r="G23" s="269"/>
      <c r="H23" s="268"/>
      <c r="I23" s="268"/>
      <c r="J23" s="270">
        <f t="shared" si="17"/>
        <v>0</v>
      </c>
      <c r="K23" s="270">
        <f t="shared" si="25"/>
        <v>0</v>
      </c>
      <c r="L23" s="271">
        <f t="shared" si="18"/>
        <v>0</v>
      </c>
      <c r="M23" s="151">
        <f t="shared" si="19"/>
        <v>0</v>
      </c>
      <c r="N23" s="346">
        <f t="shared" si="20"/>
        <v>0</v>
      </c>
      <c r="O23" s="346">
        <f t="shared" si="26"/>
        <v>0</v>
      </c>
      <c r="P23" s="346">
        <f t="shared" si="21"/>
        <v>0</v>
      </c>
      <c r="Q23" s="151">
        <f t="shared" si="22"/>
        <v>0</v>
      </c>
      <c r="R23" s="151">
        <f t="shared" si="23"/>
        <v>0</v>
      </c>
      <c r="S23" s="395"/>
      <c r="T23" s="430"/>
      <c r="U23" s="440"/>
      <c r="V23" s="221"/>
      <c r="W23" s="222">
        <f t="shared" si="24"/>
        <v>0</v>
      </c>
      <c r="X23" s="222">
        <f t="shared" si="27"/>
        <v>0</v>
      </c>
      <c r="Y23" s="222">
        <f t="shared" si="28"/>
        <v>0</v>
      </c>
    </row>
    <row r="24" spans="1:25" ht="18" customHeight="1" x14ac:dyDescent="0.25">
      <c r="A24" s="390"/>
      <c r="B24" s="223">
        <v>16</v>
      </c>
      <c r="C24" s="224" t="s">
        <v>10</v>
      </c>
      <c r="D24" s="272"/>
      <c r="E24" s="272"/>
      <c r="F24" s="272"/>
      <c r="G24" s="273"/>
      <c r="H24" s="272"/>
      <c r="I24" s="272"/>
      <c r="J24" s="274">
        <f t="shared" si="17"/>
        <v>0</v>
      </c>
      <c r="K24" s="274">
        <f t="shared" si="25"/>
        <v>0</v>
      </c>
      <c r="L24" s="275">
        <f t="shared" si="18"/>
        <v>0</v>
      </c>
      <c r="M24" s="144">
        <f t="shared" si="19"/>
        <v>0</v>
      </c>
      <c r="N24" s="347">
        <f t="shared" si="20"/>
        <v>0</v>
      </c>
      <c r="O24" s="347">
        <f t="shared" si="26"/>
        <v>0</v>
      </c>
      <c r="P24" s="347">
        <f t="shared" si="21"/>
        <v>0</v>
      </c>
      <c r="Q24" s="144">
        <f t="shared" si="22"/>
        <v>0</v>
      </c>
      <c r="R24" s="144">
        <f t="shared" si="23"/>
        <v>0</v>
      </c>
      <c r="S24" s="396"/>
      <c r="T24" s="431"/>
      <c r="U24" s="441"/>
      <c r="V24" s="221"/>
      <c r="W24" s="222">
        <f>IF(AND(A24="F",C26="So"),0,IF(AND(A26="F",C24="So"),0,IF(A24="F",IF(I24="*",1.5,0),IF(A26="F",IF(I24="*",0.5,0),IF(C24="So",IF(I24="*",1.5,0),IF(C26="So",IF(I24="*",0.5,0),IF(I24="*",2,0)))))))</f>
        <v>0</v>
      </c>
      <c r="X24" s="222">
        <f t="shared" si="27"/>
        <v>0</v>
      </c>
      <c r="Y24" s="222">
        <f>IF(A24="F",IF(AND(I24="*",I23="*"),Q24,IF(I24="*",Q24-2+0.5,IF(I23="*",Q24+1.5,Q24))),0)</f>
        <v>0</v>
      </c>
    </row>
    <row r="25" spans="1:25" ht="18" customHeight="1" x14ac:dyDescent="0.25">
      <c r="A25" s="390"/>
      <c r="B25" s="231"/>
      <c r="C25" s="512" t="s">
        <v>11</v>
      </c>
      <c r="D25" s="512"/>
      <c r="E25" s="512"/>
      <c r="F25" s="512"/>
      <c r="G25" s="512"/>
      <c r="H25" s="512"/>
      <c r="I25" s="397"/>
      <c r="J25" s="398"/>
      <c r="K25" s="398"/>
      <c r="L25" s="399"/>
      <c r="M25" s="154">
        <f>SUM(M18:M24)</f>
        <v>0</v>
      </c>
      <c r="N25" s="343">
        <f>SUM(N18:N24)</f>
        <v>0</v>
      </c>
      <c r="O25" s="343">
        <f t="shared" ref="O25:R25" si="29">SUM(O18:O24)</f>
        <v>0</v>
      </c>
      <c r="P25" s="343">
        <f t="shared" si="29"/>
        <v>0</v>
      </c>
      <c r="Q25" s="154">
        <f>SUM(Q18:Q24)</f>
        <v>0</v>
      </c>
      <c r="R25" s="154">
        <f t="shared" si="29"/>
        <v>0</v>
      </c>
      <c r="S25" s="400"/>
      <c r="T25" s="432"/>
      <c r="U25" s="442"/>
      <c r="V25" s="237"/>
      <c r="W25" s="222">
        <f t="shared" si="16"/>
        <v>0</v>
      </c>
      <c r="X25" s="222">
        <f t="shared" si="27"/>
        <v>0</v>
      </c>
      <c r="Y25" s="222">
        <f>IF(A17="F",IF(AND(I25="*",I24="*"),Q25,IF(I25="*",Q25-2+0.5,IF(I24="*",Q25+1.5,Q25))),0)</f>
        <v>0</v>
      </c>
    </row>
    <row r="26" spans="1:25" ht="18" customHeight="1" x14ac:dyDescent="0.25">
      <c r="A26" s="390"/>
      <c r="B26" s="238">
        <v>17</v>
      </c>
      <c r="C26" s="239" t="s">
        <v>12</v>
      </c>
      <c r="D26" s="201"/>
      <c r="E26" s="201"/>
      <c r="F26" s="201"/>
      <c r="G26" s="279"/>
      <c r="H26" s="201"/>
      <c r="I26" s="201"/>
      <c r="J26" s="280">
        <f t="shared" si="0"/>
        <v>0</v>
      </c>
      <c r="K26" s="280">
        <f>IF(J26&lt;6.01,J26,IF(J26&gt;9,J26-0.75,J26-0.5))</f>
        <v>0</v>
      </c>
      <c r="L26" s="281">
        <f t="shared" si="2"/>
        <v>0</v>
      </c>
      <c r="M26" s="150">
        <f t="shared" si="3"/>
        <v>0</v>
      </c>
      <c r="N26" s="345">
        <f t="shared" si="4"/>
        <v>0</v>
      </c>
      <c r="O26" s="345">
        <f>IF(N26&lt;6.01,N26,IF(N26&gt;9,N26-0.75,N26-0.5))</f>
        <v>0</v>
      </c>
      <c r="P26" s="345">
        <f t="shared" si="6"/>
        <v>0</v>
      </c>
      <c r="Q26" s="150">
        <f t="shared" si="7"/>
        <v>0</v>
      </c>
      <c r="R26" s="150">
        <f t="shared" si="8"/>
        <v>0</v>
      </c>
      <c r="S26" s="210"/>
      <c r="T26" s="434"/>
      <c r="U26" s="444"/>
      <c r="V26" s="260"/>
      <c r="W26" s="222">
        <f>IF(AND(A26="F",C27="So"),0,IF(AND(A27="F",C26="So"),0,IF(A26="F",IF(I26="*",1.5,0),IF(A27="F",IF(I26="*",0.5,0),IF(C26="So",IF(I26="*",1.5,0),IF(C27="So",IF(I26="*",0.5,0),IF(I26="*",2,0)))))))</f>
        <v>0</v>
      </c>
      <c r="X26" s="222">
        <f>IF(Y26&gt;0.01,0,IF(C26="So",IF(AND(I26="*",I16="*"),Q26,IF(I26="*",Q26-2+0.5,IF(I16="*",Q26+1.5,Q26))),0))</f>
        <v>0</v>
      </c>
      <c r="Y26" s="222">
        <f>IF(A26="F",IF(AND(I26="*",I24="*"),Q26,IF(I26="*",Q26-2+0.5,IF(I24="*",Q26+1.5,Q26))),0)</f>
        <v>0</v>
      </c>
    </row>
    <row r="27" spans="1:25" s="188" customFormat="1" ht="18" customHeight="1" x14ac:dyDescent="0.25">
      <c r="A27" s="394"/>
      <c r="B27" s="238">
        <v>18</v>
      </c>
      <c r="C27" s="239" t="s">
        <v>13</v>
      </c>
      <c r="D27" s="241"/>
      <c r="E27" s="241"/>
      <c r="F27" s="241"/>
      <c r="G27" s="242"/>
      <c r="H27" s="241"/>
      <c r="I27" s="241"/>
      <c r="J27" s="243">
        <f t="shared" si="0"/>
        <v>0</v>
      </c>
      <c r="K27" s="243">
        <f t="shared" ref="K27:K32" si="30">IF(J27&lt;6.01,J27,IF(J27&gt;9,J27-0.75,J27-0.5))</f>
        <v>0</v>
      </c>
      <c r="L27" s="244">
        <f t="shared" si="2"/>
        <v>0</v>
      </c>
      <c r="M27" s="150">
        <f t="shared" si="3"/>
        <v>0</v>
      </c>
      <c r="N27" s="345">
        <f t="shared" si="4"/>
        <v>0</v>
      </c>
      <c r="O27" s="345">
        <f t="shared" ref="O27:O32" si="31">IF(N27&lt;6.01,N27,IF(N27&gt;9,N27-0.75,N27-0.5))</f>
        <v>0</v>
      </c>
      <c r="P27" s="345">
        <f t="shared" si="6"/>
        <v>0</v>
      </c>
      <c r="Q27" s="150">
        <f t="shared" si="7"/>
        <v>0</v>
      </c>
      <c r="R27" s="150">
        <f t="shared" si="8"/>
        <v>0</v>
      </c>
      <c r="S27" s="210"/>
      <c r="T27" s="433"/>
      <c r="U27" s="443"/>
      <c r="V27" s="221"/>
      <c r="W27" s="222">
        <f>IF(AND(A27="F",C28="So"),0,IF(AND(A28="F",C27="So"),0,IF(A27="F",IF(I27="*",1.5,0),IF(A28="F",IF(I27="*",0.5,0),IF(C27="So",IF(I27="*",1.5,0),IF(C28="So",IF(I27="*",0.5,0),IF(I27="*",2,0)))))))</f>
        <v>0</v>
      </c>
      <c r="X27" s="222">
        <f t="shared" si="10"/>
        <v>0</v>
      </c>
      <c r="Y27" s="222">
        <f t="shared" ref="Y27:Y31" si="32">IF(A27="F",IF(AND(I27="*",I25="*"),Q27,IF(I27="*",Q27-2+0.5,IF(I25="*",Q27+1.5,Q27))),0)</f>
        <v>0</v>
      </c>
    </row>
    <row r="28" spans="1:25" ht="18" customHeight="1" x14ac:dyDescent="0.25">
      <c r="A28" s="283"/>
      <c r="B28" s="238">
        <v>19</v>
      </c>
      <c r="C28" s="239" t="s">
        <v>14</v>
      </c>
      <c r="D28" s="261"/>
      <c r="E28" s="261"/>
      <c r="F28" s="261"/>
      <c r="G28" s="262"/>
      <c r="H28" s="261"/>
      <c r="I28" s="261"/>
      <c r="J28" s="264">
        <f t="shared" si="0"/>
        <v>0</v>
      </c>
      <c r="K28" s="264">
        <f t="shared" si="30"/>
        <v>0</v>
      </c>
      <c r="L28" s="265">
        <f t="shared" si="2"/>
        <v>0</v>
      </c>
      <c r="M28" s="150">
        <f t="shared" si="3"/>
        <v>0</v>
      </c>
      <c r="N28" s="345">
        <f t="shared" si="4"/>
        <v>0</v>
      </c>
      <c r="O28" s="345">
        <f t="shared" si="31"/>
        <v>0</v>
      </c>
      <c r="P28" s="345">
        <f t="shared" si="6"/>
        <v>0</v>
      </c>
      <c r="Q28" s="150">
        <f t="shared" si="7"/>
        <v>0</v>
      </c>
      <c r="R28" s="150">
        <f t="shared" si="8"/>
        <v>0</v>
      </c>
      <c r="S28" s="210"/>
      <c r="T28" s="433"/>
      <c r="U28" s="443"/>
      <c r="V28" s="221"/>
      <c r="W28" s="222">
        <f>IF(AND(A28="F",C29="So"),0,IF(AND(A29="F",C28="So"),0,IF(A28="F",IF(I28="*",1.5,0),IF(A29="F",IF(I28="*",0.5,0),IF(C28="So",IF(I28="*",1.5,0),IF(C29="So",IF(I28="*",0.5,0),IF(I28="*",2,0)))))))</f>
        <v>0</v>
      </c>
      <c r="X28" s="222">
        <f t="shared" si="10"/>
        <v>0</v>
      </c>
      <c r="Y28" s="222">
        <f t="shared" si="32"/>
        <v>0</v>
      </c>
    </row>
    <row r="29" spans="1:25" ht="18" customHeight="1" x14ac:dyDescent="0.25">
      <c r="A29" s="174" t="s">
        <v>65</v>
      </c>
      <c r="B29" s="376">
        <v>20</v>
      </c>
      <c r="C29" s="368" t="s">
        <v>15</v>
      </c>
      <c r="D29" s="385"/>
      <c r="E29" s="385"/>
      <c r="F29" s="385"/>
      <c r="G29" s="386"/>
      <c r="H29" s="385"/>
      <c r="I29" s="385"/>
      <c r="J29" s="387">
        <f t="shared" si="0"/>
        <v>0</v>
      </c>
      <c r="K29" s="387">
        <f t="shared" si="30"/>
        <v>0</v>
      </c>
      <c r="L29" s="388">
        <f t="shared" si="2"/>
        <v>0</v>
      </c>
      <c r="M29" s="147">
        <f t="shared" si="3"/>
        <v>0</v>
      </c>
      <c r="N29" s="373">
        <f t="shared" si="4"/>
        <v>0</v>
      </c>
      <c r="O29" s="373">
        <f t="shared" si="31"/>
        <v>0</v>
      </c>
      <c r="P29" s="373">
        <f t="shared" si="6"/>
        <v>0</v>
      </c>
      <c r="Q29" s="147">
        <f t="shared" si="7"/>
        <v>0</v>
      </c>
      <c r="R29" s="147">
        <f t="shared" si="8"/>
        <v>0</v>
      </c>
      <c r="S29" s="402"/>
      <c r="T29" s="457"/>
      <c r="U29" s="458"/>
      <c r="V29" s="283"/>
      <c r="W29" s="222">
        <f t="shared" si="16"/>
        <v>0</v>
      </c>
      <c r="X29" s="222">
        <f t="shared" si="10"/>
        <v>0</v>
      </c>
      <c r="Y29" s="222">
        <f t="shared" si="32"/>
        <v>0</v>
      </c>
    </row>
    <row r="30" spans="1:25" ht="18" customHeight="1" x14ac:dyDescent="0.25">
      <c r="A30" s="174"/>
      <c r="B30" s="238">
        <v>21</v>
      </c>
      <c r="C30" s="239" t="s">
        <v>16</v>
      </c>
      <c r="D30" s="263"/>
      <c r="E30" s="263"/>
      <c r="F30" s="261"/>
      <c r="G30" s="262"/>
      <c r="H30" s="263"/>
      <c r="I30" s="241"/>
      <c r="J30" s="243">
        <f t="shared" si="0"/>
        <v>0</v>
      </c>
      <c r="K30" s="243">
        <f t="shared" si="30"/>
        <v>0</v>
      </c>
      <c r="L30" s="244">
        <f t="shared" si="2"/>
        <v>0</v>
      </c>
      <c r="M30" s="150">
        <f t="shared" si="3"/>
        <v>0</v>
      </c>
      <c r="N30" s="345">
        <f t="shared" si="4"/>
        <v>0</v>
      </c>
      <c r="O30" s="345">
        <f t="shared" si="31"/>
        <v>0</v>
      </c>
      <c r="P30" s="345">
        <f t="shared" si="6"/>
        <v>0</v>
      </c>
      <c r="Q30" s="150">
        <f t="shared" si="7"/>
        <v>0</v>
      </c>
      <c r="R30" s="150">
        <f t="shared" si="8"/>
        <v>0</v>
      </c>
      <c r="S30" s="210"/>
      <c r="T30" s="433"/>
      <c r="U30" s="443"/>
      <c r="V30" s="221"/>
      <c r="W30" s="222">
        <f t="shared" si="16"/>
        <v>0</v>
      </c>
      <c r="X30" s="222">
        <f t="shared" si="10"/>
        <v>0</v>
      </c>
      <c r="Y30" s="222">
        <f t="shared" si="32"/>
        <v>0</v>
      </c>
    </row>
    <row r="31" spans="1:25" ht="18" customHeight="1" x14ac:dyDescent="0.25">
      <c r="A31" s="174"/>
      <c r="B31" s="213">
        <v>22</v>
      </c>
      <c r="C31" s="214" t="s">
        <v>17</v>
      </c>
      <c r="D31" s="268"/>
      <c r="E31" s="268"/>
      <c r="F31" s="268"/>
      <c r="G31" s="269"/>
      <c r="H31" s="268"/>
      <c r="I31" s="268"/>
      <c r="J31" s="270">
        <f t="shared" si="0"/>
        <v>0</v>
      </c>
      <c r="K31" s="270">
        <f t="shared" si="30"/>
        <v>0</v>
      </c>
      <c r="L31" s="271">
        <f t="shared" si="2"/>
        <v>0</v>
      </c>
      <c r="M31" s="151">
        <f t="shared" si="3"/>
        <v>0</v>
      </c>
      <c r="N31" s="346">
        <f t="shared" si="4"/>
        <v>0</v>
      </c>
      <c r="O31" s="346">
        <f t="shared" si="31"/>
        <v>0</v>
      </c>
      <c r="P31" s="346">
        <f t="shared" si="6"/>
        <v>0</v>
      </c>
      <c r="Q31" s="151">
        <f t="shared" si="7"/>
        <v>0</v>
      </c>
      <c r="R31" s="151">
        <f t="shared" si="8"/>
        <v>0</v>
      </c>
      <c r="S31" s="395"/>
      <c r="T31" s="430"/>
      <c r="U31" s="440"/>
      <c r="V31" s="221"/>
      <c r="W31" s="222">
        <f t="shared" si="16"/>
        <v>0</v>
      </c>
      <c r="X31" s="222">
        <f t="shared" si="10"/>
        <v>0</v>
      </c>
      <c r="Y31" s="222">
        <f t="shared" si="32"/>
        <v>0</v>
      </c>
    </row>
    <row r="32" spans="1:25" ht="18" customHeight="1" x14ac:dyDescent="0.25">
      <c r="A32" s="174"/>
      <c r="B32" s="223">
        <v>23</v>
      </c>
      <c r="C32" s="224" t="s">
        <v>10</v>
      </c>
      <c r="D32" s="272"/>
      <c r="E32" s="272"/>
      <c r="F32" s="272"/>
      <c r="G32" s="273"/>
      <c r="H32" s="272"/>
      <c r="I32" s="272"/>
      <c r="J32" s="274">
        <f t="shared" si="0"/>
        <v>0</v>
      </c>
      <c r="K32" s="274">
        <f t="shared" si="30"/>
        <v>0</v>
      </c>
      <c r="L32" s="275">
        <f t="shared" si="2"/>
        <v>0</v>
      </c>
      <c r="M32" s="144">
        <f t="shared" si="3"/>
        <v>0</v>
      </c>
      <c r="N32" s="347">
        <f t="shared" si="4"/>
        <v>0</v>
      </c>
      <c r="O32" s="347">
        <f t="shared" si="31"/>
        <v>0</v>
      </c>
      <c r="P32" s="347">
        <f t="shared" si="6"/>
        <v>0</v>
      </c>
      <c r="Q32" s="144">
        <f t="shared" si="7"/>
        <v>0</v>
      </c>
      <c r="R32" s="144">
        <f t="shared" si="8"/>
        <v>0</v>
      </c>
      <c r="S32" s="396"/>
      <c r="T32" s="431"/>
      <c r="U32" s="441"/>
      <c r="V32" s="221"/>
      <c r="W32" s="222">
        <f>IF(AND(A32="F",C34="So"),0,IF(AND(A34="F",C32="So"),0,IF(A32="F",IF(I32="*",1.5,0),IF(A34="F",IF(I32="*",0.5,0),IF(C32="So",IF(I32="*",1.5,0),IF(C34="So",IF(I32="*",0.5,0),IF(I32="*",2,0)))))))</f>
        <v>0</v>
      </c>
      <c r="X32" s="222">
        <f t="shared" si="10"/>
        <v>0</v>
      </c>
      <c r="Y32" s="222">
        <f>IF(A32="F",IF(AND(I32="*",I30="*"),Q32,IF(I32="*",Q32-2+0.5,IF(I30="*",Q32+1.5,Q32))),0)</f>
        <v>0</v>
      </c>
    </row>
    <row r="33" spans="1:25" ht="18" customHeight="1" x14ac:dyDescent="0.25">
      <c r="A33" s="174"/>
      <c r="B33" s="231"/>
      <c r="C33" s="512" t="s">
        <v>11</v>
      </c>
      <c r="D33" s="512"/>
      <c r="E33" s="512"/>
      <c r="F33" s="512"/>
      <c r="G33" s="512"/>
      <c r="H33" s="512"/>
      <c r="I33" s="397"/>
      <c r="J33" s="398"/>
      <c r="K33" s="398"/>
      <c r="L33" s="399"/>
      <c r="M33" s="154">
        <f>SUM(M26:M32)</f>
        <v>0</v>
      </c>
      <c r="N33" s="343">
        <f t="shared" ref="N33:R33" si="33">SUM(N26:N32)</f>
        <v>0</v>
      </c>
      <c r="O33" s="343">
        <f t="shared" si="33"/>
        <v>0</v>
      </c>
      <c r="P33" s="343">
        <f t="shared" si="33"/>
        <v>0</v>
      </c>
      <c r="Q33" s="154">
        <f t="shared" si="33"/>
        <v>0</v>
      </c>
      <c r="R33" s="154">
        <f t="shared" si="33"/>
        <v>0</v>
      </c>
      <c r="S33" s="400"/>
      <c r="T33" s="432"/>
      <c r="U33" s="442"/>
      <c r="V33" s="237"/>
      <c r="W33" s="222">
        <f t="shared" si="16"/>
        <v>0</v>
      </c>
      <c r="X33" s="222">
        <f>IF(Y33&gt;0.01,0,IF(C33="So",IF(AND(I33="*",I32="*"),Q33,IF(I33="*",Q33-2+0.5,IF(I32="*",Q33+1.5,Q33))),0))</f>
        <v>0</v>
      </c>
      <c r="Y33" s="222">
        <f>IF(A25="F",IF(AND(I33="*",I32="*"),Q33,IF(I33="*",Q33-2+0.5,IF(I32="*",Q33+1.5,Q33))),0)</f>
        <v>0</v>
      </c>
    </row>
    <row r="34" spans="1:25" ht="18" customHeight="1" x14ac:dyDescent="0.25">
      <c r="A34" s="174"/>
      <c r="B34" s="238">
        <v>24</v>
      </c>
      <c r="C34" s="239" t="s">
        <v>12</v>
      </c>
      <c r="D34" s="201"/>
      <c r="E34" s="201"/>
      <c r="F34" s="201"/>
      <c r="G34" s="279"/>
      <c r="H34" s="201"/>
      <c r="I34" s="201"/>
      <c r="J34" s="280">
        <f t="shared" si="0"/>
        <v>0</v>
      </c>
      <c r="K34" s="280">
        <f>IF(J34&lt;6.01,J34,IF(J34&gt;9,J34-0.75,J34-0.5))</f>
        <v>0</v>
      </c>
      <c r="L34" s="281">
        <f t="shared" si="2"/>
        <v>0</v>
      </c>
      <c r="M34" s="150">
        <f t="shared" si="3"/>
        <v>0</v>
      </c>
      <c r="N34" s="345">
        <f t="shared" si="4"/>
        <v>0</v>
      </c>
      <c r="O34" s="345">
        <f>IF(N34&lt;6.01,N34,IF(N34&gt;9,N34-0.75,N34-0.5))</f>
        <v>0</v>
      </c>
      <c r="P34" s="345">
        <f t="shared" si="6"/>
        <v>0</v>
      </c>
      <c r="Q34" s="150">
        <f t="shared" si="7"/>
        <v>0</v>
      </c>
      <c r="R34" s="150">
        <f t="shared" si="8"/>
        <v>0</v>
      </c>
      <c r="S34" s="210"/>
      <c r="T34" s="434"/>
      <c r="U34" s="444"/>
      <c r="V34" s="260"/>
      <c r="W34" s="222">
        <f>IF(AND(A34="F",C35="So"),0,IF(AND(A35="F",C34="So"),0,IF(A34="F",IF(I34="*",1.5,0),IF(A35="F",IF(I34="*",0.5,0),IF(C34="So",IF(I34="*",1.5,0),IF(C35="So",IF(I34="*",0.5,0),IF(I34="*",2,0)))))))</f>
        <v>0</v>
      </c>
      <c r="X34" s="222">
        <f>IF(Y34&gt;0.01,0,IF(C34="So",IF(AND(I34="*",I32="*"),Q34,IF(I34="*",Q34-2+0.5,IF(I32="*",Q34+1.5,Q34))),0))</f>
        <v>0</v>
      </c>
      <c r="Y34" s="222">
        <f>IF(A26="F",IF(AND(I34="*",I32="*"),Q34,IF(I34="*",Q34-2+0.5,IF(I32="*",Q34+1.5,Q34))),0)</f>
        <v>0</v>
      </c>
    </row>
    <row r="35" spans="1:25" ht="18" customHeight="1" x14ac:dyDescent="0.25">
      <c r="A35" s="174"/>
      <c r="B35" s="238">
        <v>25</v>
      </c>
      <c r="C35" s="239" t="s">
        <v>13</v>
      </c>
      <c r="D35" s="201"/>
      <c r="E35" s="201"/>
      <c r="F35" s="201"/>
      <c r="G35" s="279"/>
      <c r="H35" s="201"/>
      <c r="I35" s="201"/>
      <c r="J35" s="280">
        <f t="shared" si="0"/>
        <v>0</v>
      </c>
      <c r="K35" s="280">
        <f t="shared" ref="K35:K40" si="34">IF(J35&lt;6.01,J35,IF(J35&gt;9,J35-0.75,J35-0.5))</f>
        <v>0</v>
      </c>
      <c r="L35" s="281">
        <f t="shared" si="2"/>
        <v>0</v>
      </c>
      <c r="M35" s="150">
        <f t="shared" si="3"/>
        <v>0</v>
      </c>
      <c r="N35" s="345">
        <f t="shared" si="4"/>
        <v>0</v>
      </c>
      <c r="O35" s="345">
        <f t="shared" ref="O35:O40" si="35">IF(N35&lt;6.01,N35,IF(N35&gt;9,N35-0.75,N35-0.5))</f>
        <v>0</v>
      </c>
      <c r="P35" s="345">
        <f t="shared" si="6"/>
        <v>0</v>
      </c>
      <c r="Q35" s="150">
        <f t="shared" si="7"/>
        <v>0</v>
      </c>
      <c r="R35" s="150">
        <f t="shared" si="8"/>
        <v>0</v>
      </c>
      <c r="S35" s="210"/>
      <c r="T35" s="434"/>
      <c r="U35" s="444"/>
      <c r="V35" s="260"/>
      <c r="W35" s="222">
        <f t="shared" ref="W35" si="36">IF(AND(A35="F",C36="So"),0,IF(AND(A36="F",C35="So"),0,IF(A35="F",IF(I35="*",1.5,0),IF(A36="F",IF(I35="*",0.5,0),IF(C35="So",IF(I35="*",1.5,0),IF(C36="So",IF(I35="*",0.5,0),IF(I35="*",2,0)))))))</f>
        <v>0</v>
      </c>
      <c r="X35" s="222">
        <f t="shared" ref="X35:X41" si="37">IF(Y35&gt;0.01,0,IF(C35="So",IF(AND(I35="*",I34="*"),Q35,IF(I35="*",Q35-2+0.5,IF(I34="*",Q35+1.5,Q35))),0))</f>
        <v>0</v>
      </c>
      <c r="Y35" s="222">
        <f>IF(A24="F",IF(AND(I35="*",I34="*"),Q35,IF(I35="*",Q35-2+0.5,IF(I34="*",Q35+1.5,Q35))),0)</f>
        <v>0</v>
      </c>
    </row>
    <row r="36" spans="1:25" ht="18" customHeight="1" x14ac:dyDescent="0.25">
      <c r="A36" s="174"/>
      <c r="B36" s="238">
        <v>26</v>
      </c>
      <c r="C36" s="239" t="s">
        <v>14</v>
      </c>
      <c r="D36" s="201"/>
      <c r="E36" s="201"/>
      <c r="F36" s="201"/>
      <c r="G36" s="279"/>
      <c r="H36" s="201"/>
      <c r="I36" s="201"/>
      <c r="J36" s="280">
        <f t="shared" si="0"/>
        <v>0</v>
      </c>
      <c r="K36" s="280">
        <f t="shared" si="34"/>
        <v>0</v>
      </c>
      <c r="L36" s="281">
        <f t="shared" si="2"/>
        <v>0</v>
      </c>
      <c r="M36" s="150">
        <f t="shared" si="3"/>
        <v>0</v>
      </c>
      <c r="N36" s="345">
        <f t="shared" si="4"/>
        <v>0</v>
      </c>
      <c r="O36" s="345">
        <f t="shared" si="35"/>
        <v>0</v>
      </c>
      <c r="P36" s="345">
        <f t="shared" si="6"/>
        <v>0</v>
      </c>
      <c r="Q36" s="150">
        <f t="shared" si="7"/>
        <v>0</v>
      </c>
      <c r="R36" s="150">
        <f t="shared" si="8"/>
        <v>0</v>
      </c>
      <c r="S36" s="210"/>
      <c r="T36" s="434"/>
      <c r="U36" s="444"/>
      <c r="V36" s="260"/>
      <c r="W36" s="222">
        <f>IF(AND(A36="F",C37="So"),0,IF(AND(A37="F",C36="So"),0,IF(A36="F",IF(I36="*",1.5,0),IF(A37="F",IF(I36="*",0.5,0),IF(C36="So",IF(I36="*",1.5,0),IF(C37="So",IF(I36="*",0.5,0),IF(I36="*",2,0)))))))</f>
        <v>0</v>
      </c>
      <c r="X36" s="222">
        <f t="shared" si="37"/>
        <v>0</v>
      </c>
      <c r="Y36" s="222">
        <f t="shared" ref="Y36:Y37" si="38">IF(A25="F",IF(AND(I36="*",I35="*"),Q36,IF(I36="*",Q36-2+0.5,IF(I35="*",Q36+1.5,Q36))),0)</f>
        <v>0</v>
      </c>
    </row>
    <row r="37" spans="1:25" ht="18" customHeight="1" x14ac:dyDescent="0.25">
      <c r="A37" s="174"/>
      <c r="B37" s="238">
        <v>27</v>
      </c>
      <c r="C37" s="239" t="s">
        <v>15</v>
      </c>
      <c r="D37" s="201"/>
      <c r="E37" s="201"/>
      <c r="F37" s="201"/>
      <c r="G37" s="279"/>
      <c r="H37" s="201"/>
      <c r="I37" s="201"/>
      <c r="J37" s="280">
        <f t="shared" si="0"/>
        <v>0</v>
      </c>
      <c r="K37" s="280">
        <f t="shared" si="34"/>
        <v>0</v>
      </c>
      <c r="L37" s="281">
        <f t="shared" si="2"/>
        <v>0</v>
      </c>
      <c r="M37" s="150">
        <f t="shared" si="3"/>
        <v>0</v>
      </c>
      <c r="N37" s="345">
        <f t="shared" si="4"/>
        <v>0</v>
      </c>
      <c r="O37" s="345">
        <f t="shared" si="35"/>
        <v>0</v>
      </c>
      <c r="P37" s="345">
        <f t="shared" si="6"/>
        <v>0</v>
      </c>
      <c r="Q37" s="150">
        <f t="shared" si="7"/>
        <v>0</v>
      </c>
      <c r="R37" s="150">
        <f t="shared" si="8"/>
        <v>0</v>
      </c>
      <c r="S37" s="210"/>
      <c r="T37" s="434"/>
      <c r="U37" s="444"/>
      <c r="V37" s="260"/>
      <c r="W37" s="222">
        <f>IF(AND(A37="F",C38="So"),0,IF(AND(A38="F",C37="So"),0,IF(A37="F",IF(I37="*",1.5,0),IF(A38="F",IF(I37="*",0.5,0),IF(C37="So",IF(I37="*",1.5,0),IF(C38="So",IF(I37="*",0.5,0),IF(I37="*",2,0)))))))</f>
        <v>0</v>
      </c>
      <c r="X37" s="222">
        <f t="shared" si="37"/>
        <v>0</v>
      </c>
      <c r="Y37" s="222">
        <f t="shared" si="38"/>
        <v>0</v>
      </c>
    </row>
    <row r="38" spans="1:25" ht="18" customHeight="1" x14ac:dyDescent="0.25">
      <c r="A38" s="174"/>
      <c r="B38" s="238">
        <v>28</v>
      </c>
      <c r="C38" s="239" t="s">
        <v>16</v>
      </c>
      <c r="D38" s="263"/>
      <c r="E38" s="263"/>
      <c r="F38" s="261"/>
      <c r="G38" s="262"/>
      <c r="H38" s="263"/>
      <c r="I38" s="241"/>
      <c r="J38" s="243">
        <f t="shared" ref="J38:J40" si="39">E38*24-D38*24</f>
        <v>0</v>
      </c>
      <c r="K38" s="243">
        <f t="shared" si="34"/>
        <v>0</v>
      </c>
      <c r="L38" s="244">
        <f t="shared" ref="L38:L40" si="40">IF(F38="*",2,0)</f>
        <v>0</v>
      </c>
      <c r="M38" s="150">
        <f t="shared" ref="M38:M40" si="41">L38+K38</f>
        <v>0</v>
      </c>
      <c r="N38" s="345">
        <f t="shared" ref="N38:N40" si="42">H38*24-G38*24</f>
        <v>0</v>
      </c>
      <c r="O38" s="345">
        <f t="shared" si="35"/>
        <v>0</v>
      </c>
      <c r="P38" s="345">
        <f t="shared" ref="P38:P40" si="43">IF(I38="*",2,0)</f>
        <v>0</v>
      </c>
      <c r="Q38" s="150">
        <f t="shared" ref="Q38:Q40" si="44">P38+O38</f>
        <v>0</v>
      </c>
      <c r="R38" s="150">
        <f t="shared" ref="R38:R40" si="45">(M38-Q38)*-1</f>
        <v>0</v>
      </c>
      <c r="S38" s="210"/>
      <c r="T38" s="433"/>
      <c r="U38" s="443"/>
      <c r="V38" s="221"/>
      <c r="W38" s="222">
        <f t="shared" ref="W38" si="46">IF(AND(A38="F",C39="So"),0,IF(AND(A39="F",C38="So"),0,IF(A38="F",IF(I38="*",1.5,0),IF(A39="F",IF(I38="*",0.5,0),IF(C38="So",IF(I38="*",1.5,0),IF(C39="So",IF(I38="*",0.5,0),IF(I38="*",2,0)))))))</f>
        <v>0</v>
      </c>
      <c r="X38" s="222">
        <f t="shared" si="37"/>
        <v>0</v>
      </c>
      <c r="Y38" s="222">
        <f t="shared" ref="Y38:Y39" si="47">IF(A38="F",IF(AND(I38="*",I36="*"),Q38,IF(I38="*",Q38-2+0.5,IF(I36="*",Q38+1.5,Q38))),0)</f>
        <v>0</v>
      </c>
    </row>
    <row r="39" spans="1:25" ht="18" customHeight="1" x14ac:dyDescent="0.25">
      <c r="A39" s="174"/>
      <c r="B39" s="213">
        <v>29</v>
      </c>
      <c r="C39" s="214" t="s">
        <v>17</v>
      </c>
      <c r="D39" s="268"/>
      <c r="E39" s="268"/>
      <c r="F39" s="268"/>
      <c r="G39" s="269"/>
      <c r="H39" s="268"/>
      <c r="I39" s="268"/>
      <c r="J39" s="270">
        <f t="shared" si="39"/>
        <v>0</v>
      </c>
      <c r="K39" s="270">
        <f t="shared" si="34"/>
        <v>0</v>
      </c>
      <c r="L39" s="271">
        <f t="shared" si="40"/>
        <v>0</v>
      </c>
      <c r="M39" s="151">
        <f t="shared" si="41"/>
        <v>0</v>
      </c>
      <c r="N39" s="346">
        <f t="shared" si="42"/>
        <v>0</v>
      </c>
      <c r="O39" s="346">
        <f t="shared" si="35"/>
        <v>0</v>
      </c>
      <c r="P39" s="346">
        <f t="shared" si="43"/>
        <v>0</v>
      </c>
      <c r="Q39" s="151">
        <f t="shared" si="44"/>
        <v>0</v>
      </c>
      <c r="R39" s="151">
        <f t="shared" si="45"/>
        <v>0</v>
      </c>
      <c r="S39" s="395"/>
      <c r="T39" s="430"/>
      <c r="U39" s="440"/>
      <c r="V39" s="221"/>
      <c r="W39" s="222">
        <f>IF(AND(A39="F",C40="So"),0,IF(AND(A40="F",C39="So"),0,IF(A39="F",IF(I39="*",1.5,0),IF(A40="F",IF(I39="*",0.5,0),IF(C39="So",IF(I39="*",1.5,0),IF(C40="So",IF(I39="*",0.5,0),IF(I39="*",2,0)))))))</f>
        <v>0</v>
      </c>
      <c r="X39" s="222">
        <f t="shared" si="37"/>
        <v>0</v>
      </c>
      <c r="Y39" s="222">
        <f t="shared" si="47"/>
        <v>0</v>
      </c>
    </row>
    <row r="40" spans="1:25" ht="18" customHeight="1" x14ac:dyDescent="0.25">
      <c r="A40" s="174"/>
      <c r="B40" s="223">
        <v>30</v>
      </c>
      <c r="C40" s="224" t="s">
        <v>10</v>
      </c>
      <c r="D40" s="272"/>
      <c r="E40" s="272"/>
      <c r="F40" s="272"/>
      <c r="G40" s="273"/>
      <c r="H40" s="272"/>
      <c r="I40" s="272"/>
      <c r="J40" s="274">
        <f t="shared" si="39"/>
        <v>0</v>
      </c>
      <c r="K40" s="274">
        <f t="shared" si="34"/>
        <v>0</v>
      </c>
      <c r="L40" s="275">
        <f t="shared" si="40"/>
        <v>0</v>
      </c>
      <c r="M40" s="144">
        <f t="shared" si="41"/>
        <v>0</v>
      </c>
      <c r="N40" s="347">
        <f t="shared" si="42"/>
        <v>0</v>
      </c>
      <c r="O40" s="347">
        <f t="shared" si="35"/>
        <v>0</v>
      </c>
      <c r="P40" s="347">
        <f t="shared" si="43"/>
        <v>0</v>
      </c>
      <c r="Q40" s="144">
        <f t="shared" si="44"/>
        <v>0</v>
      </c>
      <c r="R40" s="144">
        <f t="shared" si="45"/>
        <v>0</v>
      </c>
      <c r="S40" s="396"/>
      <c r="T40" s="431"/>
      <c r="U40" s="441"/>
      <c r="V40" s="221"/>
      <c r="W40" s="222">
        <f>IF(AND(A40="F",C42="So"),0,IF(AND(A42="F",C40="So"),0,IF(A40="F",IF(I40="*",1.5,0),IF(A42="F",IF(I40="*",0.5,0),IF(C40="So",IF(I40="*",1.5,0),IF(C42="So",IF(I40="*",0.5,0),IF(I40="*",2,0)))))))</f>
        <v>0</v>
      </c>
      <c r="X40" s="222">
        <f t="shared" si="37"/>
        <v>0</v>
      </c>
      <c r="Y40" s="222">
        <f>IF(A40="F",IF(AND(I40="*",I38="*"),Q40,IF(I40="*",Q40-2+0.5,IF(I38="*",Q40+1.5,Q40))),0)</f>
        <v>0</v>
      </c>
    </row>
    <row r="41" spans="1:25" ht="18" customHeight="1" x14ac:dyDescent="0.25">
      <c r="A41" s="174"/>
      <c r="B41" s="231"/>
      <c r="C41" s="512" t="s">
        <v>11</v>
      </c>
      <c r="D41" s="512"/>
      <c r="E41" s="512"/>
      <c r="F41" s="512"/>
      <c r="G41" s="512"/>
      <c r="H41" s="512"/>
      <c r="I41" s="397"/>
      <c r="J41" s="398"/>
      <c r="K41" s="398"/>
      <c r="L41" s="399"/>
      <c r="M41" s="154">
        <f>SUM(M34:M40)</f>
        <v>0</v>
      </c>
      <c r="N41" s="343">
        <f t="shared" ref="N41" si="48">SUM(N34:N40)</f>
        <v>0</v>
      </c>
      <c r="O41" s="343">
        <f t="shared" ref="O41" si="49">SUM(O34:O40)</f>
        <v>0</v>
      </c>
      <c r="P41" s="343">
        <f t="shared" ref="P41" si="50">SUM(P34:P40)</f>
        <v>0</v>
      </c>
      <c r="Q41" s="154">
        <f>SUM(Q34:Q40)</f>
        <v>0</v>
      </c>
      <c r="R41" s="154">
        <f t="shared" ref="R41" si="51">SUM(R34:R40)</f>
        <v>0</v>
      </c>
      <c r="S41" s="400"/>
      <c r="T41" s="432"/>
      <c r="U41" s="442"/>
      <c r="V41" s="237"/>
      <c r="W41" s="222">
        <f t="shared" ref="W41" si="52">IF(AND(A41="F",C42="So"),0,IF(AND(A42="F",C41="So"),0,IF(A41="F",IF(I41="*",1.5,0),IF(A42="F",IF(I41="*",0.5,0),IF(C41="So",IF(I41="*",1.5,0),IF(C42="So",IF(I41="*",0.5,0),IF(I41="*",2,0)))))))</f>
        <v>0</v>
      </c>
      <c r="X41" s="222">
        <f t="shared" si="37"/>
        <v>0</v>
      </c>
      <c r="Y41" s="222">
        <f>IF(A33="F",IF(AND(I41="*",I40="*"),Q41,IF(I41="*",Q41-2+0.5,IF(I40="*",Q41+1.5,Q41))),0)</f>
        <v>0</v>
      </c>
    </row>
    <row r="42" spans="1:25" ht="18" customHeight="1" thickBot="1" x14ac:dyDescent="0.3">
      <c r="A42" s="174"/>
      <c r="B42" s="238">
        <v>31</v>
      </c>
      <c r="C42" s="239" t="s">
        <v>12</v>
      </c>
      <c r="D42" s="201"/>
      <c r="E42" s="201"/>
      <c r="F42" s="201"/>
      <c r="G42" s="279"/>
      <c r="H42" s="201"/>
      <c r="I42" s="201"/>
      <c r="J42" s="280">
        <f t="shared" ref="J42" si="53">E42*24-D42*24</f>
        <v>0</v>
      </c>
      <c r="K42" s="280">
        <f>IF(J42&lt;6.01,J42,IF(J42&gt;9,J42-0.75,J42-0.5))</f>
        <v>0</v>
      </c>
      <c r="L42" s="281">
        <f t="shared" ref="L42" si="54">IF(F42="*",2,0)</f>
        <v>0</v>
      </c>
      <c r="M42" s="150">
        <f t="shared" ref="M42" si="55">L42+K42</f>
        <v>0</v>
      </c>
      <c r="N42" s="345">
        <f t="shared" ref="N42" si="56">H42*24-G42*24</f>
        <v>0</v>
      </c>
      <c r="O42" s="345">
        <f>IF(N42&lt;6.01,N42,IF(N42&gt;9,N42-0.75,N42-0.5))</f>
        <v>0</v>
      </c>
      <c r="P42" s="345">
        <f t="shared" ref="P42" si="57">IF(I42="*",2,0)</f>
        <v>0</v>
      </c>
      <c r="Q42" s="150">
        <f t="shared" ref="Q42" si="58">P42+O42</f>
        <v>0</v>
      </c>
      <c r="R42" s="150">
        <f t="shared" ref="R42" si="59">(M42-Q42)*-1</f>
        <v>0</v>
      </c>
      <c r="S42" s="210"/>
      <c r="T42" s="434"/>
      <c r="U42" s="459"/>
      <c r="V42" s="260"/>
      <c r="W42" s="222">
        <f>IF(AND(A42="F",C43="So"),0,IF(AND(A43="F",C42="So"),0,IF(A42="F",IF(I42="*",1.5,0),IF(A43="F",IF(I42="*",0.5,0),IF(C42="So",IF(I42="*",1.5,0),IF(C43="So",IF(I42="*",0.5,0),IF(I42="*",2,0)))))))</f>
        <v>0</v>
      </c>
      <c r="X42" s="222">
        <f>IF(Y42&gt;0.01,0,IF(C42="So",IF(AND(I42="*",I40="*"),Q42,IF(I42="*",Q42-2+0.5,IF(I40="*",Q42+1.5,Q42))),0))</f>
        <v>0</v>
      </c>
      <c r="Y42" s="222">
        <f>IF(A34="F",IF(AND(I42="*",I40="*"),Q42,IF(I42="*",Q42-2+0.5,IF(I40="*",Q42+1.5,Q42))),0)</f>
        <v>0</v>
      </c>
    </row>
    <row r="43" spans="1:25" ht="18" customHeight="1" thickBot="1" x14ac:dyDescent="0.3">
      <c r="B43" s="231"/>
      <c r="C43" s="512" t="s">
        <v>11</v>
      </c>
      <c r="D43" s="512"/>
      <c r="E43" s="512"/>
      <c r="F43" s="512"/>
      <c r="G43" s="512"/>
      <c r="H43" s="512"/>
      <c r="I43" s="397"/>
      <c r="J43" s="398"/>
      <c r="K43" s="398"/>
      <c r="L43" s="399"/>
      <c r="M43" s="154">
        <f t="shared" ref="M43:R43" si="60">SUM(M34:M38)</f>
        <v>0</v>
      </c>
      <c r="N43" s="154">
        <f t="shared" si="60"/>
        <v>0</v>
      </c>
      <c r="O43" s="154">
        <f t="shared" si="60"/>
        <v>0</v>
      </c>
      <c r="P43" s="154">
        <f t="shared" si="60"/>
        <v>0</v>
      </c>
      <c r="Q43" s="154">
        <f t="shared" si="60"/>
        <v>0</v>
      </c>
      <c r="R43" s="154">
        <f t="shared" si="60"/>
        <v>0</v>
      </c>
      <c r="S43" s="302"/>
      <c r="T43" s="437"/>
      <c r="U43" s="456">
        <f>SUM(U7:U42)</f>
        <v>0</v>
      </c>
      <c r="V43" s="303"/>
      <c r="W43" s="337">
        <f>SUM(W7:W42)</f>
        <v>0</v>
      </c>
      <c r="X43" s="337">
        <f>SUM(X7:X42)</f>
        <v>0</v>
      </c>
      <c r="Y43" s="337">
        <f>SUM(Y7:Y42)</f>
        <v>0</v>
      </c>
    </row>
    <row r="44" spans="1:25" ht="18" customHeight="1" x14ac:dyDescent="0.25">
      <c r="B44" s="304"/>
      <c r="C44" s="283"/>
      <c r="D44" s="305"/>
      <c r="E44" s="305"/>
      <c r="F44" s="305"/>
      <c r="G44" s="306"/>
      <c r="H44" s="307"/>
      <c r="I44" s="307"/>
      <c r="J44" s="308"/>
      <c r="K44" s="308"/>
      <c r="L44" s="309"/>
      <c r="M44" s="310"/>
      <c r="N44" s="308"/>
      <c r="O44" s="308"/>
      <c r="P44" s="309"/>
      <c r="Q44" s="311"/>
      <c r="R44" s="310"/>
      <c r="S44" s="312"/>
      <c r="T44" s="182"/>
      <c r="U44" s="182"/>
      <c r="V44" s="182"/>
    </row>
    <row r="45" spans="1:25" ht="18" customHeight="1" x14ac:dyDescent="0.25">
      <c r="B45" s="482" t="s">
        <v>18</v>
      </c>
      <c r="C45" s="483"/>
      <c r="D45" s="483"/>
      <c r="E45" s="483"/>
      <c r="F45" s="483"/>
      <c r="G45" s="483"/>
      <c r="H45" s="484"/>
      <c r="I45" s="313"/>
      <c r="J45" s="314"/>
      <c r="K45" s="314"/>
      <c r="L45" s="315"/>
      <c r="M45" s="316">
        <f>ROUND((Q2/5*G1)*4,0)/4</f>
        <v>168</v>
      </c>
      <c r="N45" s="178"/>
      <c r="O45" s="178"/>
      <c r="P45" s="179"/>
      <c r="Q45" s="164" t="s">
        <v>65</v>
      </c>
      <c r="R45" s="180"/>
      <c r="S45" s="317" t="s">
        <v>57</v>
      </c>
      <c r="T45" s="318"/>
      <c r="U45" s="428"/>
      <c r="V45" s="319"/>
    </row>
    <row r="46" spans="1:25" ht="18" customHeight="1" x14ac:dyDescent="0.25">
      <c r="B46" s="482" t="s">
        <v>19</v>
      </c>
      <c r="C46" s="483"/>
      <c r="D46" s="483"/>
      <c r="E46" s="483"/>
      <c r="F46" s="483"/>
      <c r="G46" s="483"/>
      <c r="H46" s="484"/>
      <c r="I46" s="313"/>
      <c r="J46" s="314"/>
      <c r="K46" s="314"/>
      <c r="L46" s="315"/>
      <c r="M46" s="316">
        <f>SUM(Q43,Q41,Q33,Q25,Q17,Q9)</f>
        <v>0</v>
      </c>
      <c r="N46" s="178"/>
      <c r="O46" s="178"/>
      <c r="P46" s="179"/>
      <c r="Q46" s="164" t="s">
        <v>65</v>
      </c>
      <c r="R46" s="180"/>
      <c r="S46" s="317" t="s">
        <v>58</v>
      </c>
      <c r="T46" s="318">
        <v>26</v>
      </c>
      <c r="U46" s="428"/>
      <c r="V46" s="319"/>
    </row>
    <row r="47" spans="1:25" ht="18" customHeight="1" x14ac:dyDescent="0.25">
      <c r="B47" s="471" t="s">
        <v>20</v>
      </c>
      <c r="C47" s="472"/>
      <c r="D47" s="472"/>
      <c r="E47" s="472"/>
      <c r="F47" s="472"/>
      <c r="G47" s="472"/>
      <c r="H47" s="473"/>
      <c r="I47" s="320"/>
      <c r="J47" s="321"/>
      <c r="K47" s="321"/>
      <c r="L47" s="322"/>
      <c r="M47" s="316"/>
      <c r="N47" s="178"/>
      <c r="O47" s="178"/>
      <c r="P47" s="179"/>
      <c r="Q47" s="180"/>
      <c r="R47" s="180"/>
      <c r="S47" s="317" t="s">
        <v>22</v>
      </c>
      <c r="T47" s="318">
        <v>0</v>
      </c>
      <c r="U47" s="428"/>
      <c r="V47" s="319"/>
    </row>
    <row r="48" spans="1:25" ht="18" customHeight="1" x14ac:dyDescent="0.25">
      <c r="B48" s="471" t="s">
        <v>21</v>
      </c>
      <c r="C48" s="472"/>
      <c r="D48" s="472"/>
      <c r="E48" s="472"/>
      <c r="F48" s="472"/>
      <c r="G48" s="472"/>
      <c r="H48" s="473"/>
      <c r="I48" s="320"/>
      <c r="J48" s="321"/>
      <c r="K48" s="321"/>
      <c r="L48" s="322"/>
      <c r="M48" s="316">
        <f>M46-M45</f>
        <v>-168</v>
      </c>
      <c r="N48" s="178"/>
      <c r="O48" s="178"/>
      <c r="P48" s="179"/>
      <c r="Q48" s="180"/>
      <c r="R48" s="180"/>
      <c r="S48" s="317" t="s">
        <v>24</v>
      </c>
      <c r="T48" s="318">
        <v>0</v>
      </c>
      <c r="U48" s="428"/>
      <c r="V48" s="319"/>
    </row>
    <row r="49" spans="2:22" ht="18" customHeight="1" x14ac:dyDescent="0.25">
      <c r="B49" s="471" t="s">
        <v>23</v>
      </c>
      <c r="C49" s="472"/>
      <c r="D49" s="472"/>
      <c r="E49" s="472"/>
      <c r="F49" s="472"/>
      <c r="G49" s="472"/>
      <c r="H49" s="473"/>
      <c r="I49" s="320"/>
      <c r="J49" s="321"/>
      <c r="K49" s="321"/>
      <c r="L49" s="322"/>
      <c r="M49" s="316">
        <f>M47+M48</f>
        <v>-168</v>
      </c>
      <c r="N49" s="178"/>
      <c r="O49" s="178"/>
      <c r="P49" s="179"/>
      <c r="Q49" s="180"/>
      <c r="R49" s="180"/>
      <c r="S49" s="317" t="s">
        <v>25</v>
      </c>
      <c r="T49" s="239">
        <f>T46+T45-T48</f>
        <v>26</v>
      </c>
      <c r="U49" s="390"/>
      <c r="V49" s="174"/>
    </row>
    <row r="50" spans="2:22" ht="18" customHeight="1" x14ac:dyDescent="0.25">
      <c r="B50" s="323"/>
      <c r="C50" s="174"/>
      <c r="D50" s="181"/>
      <c r="E50" s="181"/>
      <c r="F50" s="181"/>
      <c r="G50" s="191"/>
      <c r="H50" s="174"/>
      <c r="I50" s="174"/>
      <c r="J50" s="178"/>
      <c r="K50" s="178"/>
      <c r="L50" s="179"/>
      <c r="M50" s="180"/>
      <c r="N50" s="178"/>
      <c r="O50" s="178"/>
      <c r="P50" s="179"/>
      <c r="Q50" s="180"/>
      <c r="R50" s="180"/>
      <c r="S50" s="182"/>
      <c r="T50" s="174"/>
      <c r="U50" s="174"/>
      <c r="V50" s="174"/>
    </row>
    <row r="51" spans="2:22" ht="18" customHeight="1" x14ac:dyDescent="0.25">
      <c r="B51" s="464" t="s">
        <v>91</v>
      </c>
      <c r="C51" s="464"/>
      <c r="D51" s="464"/>
      <c r="E51" s="464"/>
      <c r="F51" s="464"/>
      <c r="G51" s="464"/>
      <c r="H51" s="464"/>
      <c r="I51" s="406"/>
      <c r="J51" s="407"/>
      <c r="K51" s="407"/>
      <c r="L51" s="408"/>
      <c r="M51" s="409">
        <f>U43</f>
        <v>0</v>
      </c>
      <c r="N51" s="324"/>
      <c r="O51" s="324"/>
      <c r="P51" s="325"/>
      <c r="Q51" s="327"/>
      <c r="R51" s="326"/>
      <c r="S51" s="511"/>
      <c r="T51" s="511"/>
      <c r="U51" s="328"/>
      <c r="V51" s="319"/>
    </row>
    <row r="52" spans="2:22" ht="18" customHeight="1" x14ac:dyDescent="0.25">
      <c r="B52" s="182"/>
      <c r="C52" s="182"/>
      <c r="D52" s="182"/>
      <c r="E52" s="182"/>
      <c r="F52" s="182"/>
      <c r="G52" s="329"/>
      <c r="H52" s="182"/>
      <c r="I52" s="182"/>
      <c r="J52" s="330"/>
      <c r="K52" s="330"/>
      <c r="L52" s="331"/>
      <c r="M52" s="193"/>
      <c r="N52" s="330"/>
      <c r="O52" s="330"/>
      <c r="P52" s="331"/>
      <c r="Q52" s="193"/>
      <c r="R52" s="193"/>
      <c r="S52" s="182" t="s">
        <v>60</v>
      </c>
      <c r="T52" s="182"/>
      <c r="U52" s="182"/>
      <c r="V52" s="182"/>
    </row>
    <row r="53" spans="2:22" ht="18" customHeight="1" x14ac:dyDescent="0.25">
      <c r="S53" s="336"/>
    </row>
  </sheetData>
  <sheetProtection algorithmName="SHA-512" hashValue="BDxwD7Qqi9sC8WxgDtxl0KyT2+QV3cAiyzajygElnoZc+qXBupXOsYht9yiGWZqNch+Lb28NMyWMTL/mhRGEEg==" saltValue="hS4ULMOgvuAkWJAfyalsAw==" spinCount="100000" sheet="1" objects="1" scenarios="1"/>
  <protectedRanges>
    <protectedRange sqref="U7:U42" name="Bereich4"/>
    <protectedRange algorithmName="SHA-512" hashValue="X3Xm64b4be5pug3O4vjckIHj3Kar+w0vrr3OjtxVTvTRQHcX5Jmdi0iAnUvD+WMN4y3t/RKQHVIgQDesSiL2ug==" saltValue="xbxa0NqRbsLr5n+cYaI1jA==" spinCount="100000" sqref="M47" name="Bereich2_1"/>
    <protectedRange algorithmName="SHA-512" hashValue="txP625vL2mv2jQ5+INdA6L1oceV3Ds+BfXH6qSsjWdrjtzYFhmINnsKLd6sIRj84+Onqz5LZSs6PGZZ+dQemPQ==" saltValue="a8gsHyEzEsMWf7xxi35D6A==" spinCount="100000" sqref="D7:I8 C9:I43" name="Bereich1_2_1_1"/>
    <protectedRange algorithmName="SHA-512" hashValue="X3Xm64b4be5pug3O4vjckIHj3Kar+w0vrr3OjtxVTvTRQHcX5Jmdi0iAnUvD+WMN4y3t/RKQHVIgQDesSiL2ug==" saltValue="xbxa0NqRbsLr5n+cYaI1jA==" spinCount="100000" sqref="E2:V3 T45:V48 S7:S43" name="Bereich2_2_1_1"/>
  </protectedRanges>
  <mergeCells count="30">
    <mergeCell ref="B49:H49"/>
    <mergeCell ref="S51:T51"/>
    <mergeCell ref="C41:H41"/>
    <mergeCell ref="C33:H33"/>
    <mergeCell ref="C43:H43"/>
    <mergeCell ref="B45:H45"/>
    <mergeCell ref="B46:H46"/>
    <mergeCell ref="B47:H47"/>
    <mergeCell ref="B48:H48"/>
    <mergeCell ref="B51:H51"/>
    <mergeCell ref="R5:R6"/>
    <mergeCell ref="S5:S6"/>
    <mergeCell ref="W5:Y5"/>
    <mergeCell ref="C9:H9"/>
    <mergeCell ref="C17:H17"/>
    <mergeCell ref="M5:M6"/>
    <mergeCell ref="Q5:Q6"/>
    <mergeCell ref="C25:H25"/>
    <mergeCell ref="B5:B6"/>
    <mergeCell ref="C5:C6"/>
    <mergeCell ref="D5:E5"/>
    <mergeCell ref="G5:H5"/>
    <mergeCell ref="B2:D2"/>
    <mergeCell ref="E2:G2"/>
    <mergeCell ref="I2:M2"/>
    <mergeCell ref="N2:P2"/>
    <mergeCell ref="B3:D3"/>
    <mergeCell ref="E3:G3"/>
    <mergeCell ref="I3:M3"/>
    <mergeCell ref="N3:P3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8D8B-B2BE-4ED3-BB5C-A300F044972E}">
  <dimension ref="A1:Y51"/>
  <sheetViews>
    <sheetView workbookViewId="0">
      <selection activeCell="M45" sqref="M45"/>
    </sheetView>
  </sheetViews>
  <sheetFormatPr baseColWidth="10" defaultColWidth="11.42578125" defaultRowHeight="18" customHeight="1" x14ac:dyDescent="0.25"/>
  <cols>
    <col min="1" max="1" width="3.140625" customWidth="1"/>
    <col min="2" max="2" width="3.7109375" bestFit="1" customWidth="1"/>
    <col min="3" max="3" width="4.28515625" customWidth="1"/>
    <col min="4" max="4" width="6.7109375" customWidth="1"/>
    <col min="5" max="5" width="7.28515625" customWidth="1"/>
    <col min="6" max="6" width="6.42578125" customWidth="1"/>
    <col min="7" max="7" width="7" style="332" customWidth="1"/>
    <col min="8" max="8" width="7.42578125" customWidth="1"/>
    <col min="9" max="9" width="5.5703125" bestFit="1" customWidth="1"/>
    <col min="10" max="10" width="7.85546875" style="333" hidden="1" customWidth="1"/>
    <col min="11" max="11" width="5.28515625" style="333" hidden="1" customWidth="1"/>
    <col min="12" max="12" width="5.28515625" style="334" hidden="1" customWidth="1"/>
    <col min="13" max="13" width="8" style="335" customWidth="1"/>
    <col min="14" max="15" width="5.42578125" style="333" hidden="1" customWidth="1"/>
    <col min="16" max="16" width="6.42578125" style="334" hidden="1" customWidth="1"/>
    <col min="17" max="17" width="8.42578125" style="335" bestFit="1" customWidth="1"/>
    <col min="18" max="18" width="6.42578125" style="335" bestFit="1" customWidth="1"/>
    <col min="19" max="19" width="28" customWidth="1"/>
    <col min="20" max="20" width="10.42578125" bestFit="1" customWidth="1"/>
    <col min="21" max="21" width="5.85546875" customWidth="1"/>
    <col min="22" max="22" width="2.140625" customWidth="1"/>
    <col min="23" max="25" width="5.7109375" customWidth="1"/>
  </cols>
  <sheetData>
    <row r="1" spans="1:25" ht="18" customHeight="1" x14ac:dyDescent="0.3">
      <c r="A1" s="172" t="s">
        <v>87</v>
      </c>
      <c r="B1" s="173"/>
      <c r="C1" s="174"/>
      <c r="D1" s="175"/>
      <c r="E1" s="175"/>
      <c r="F1" s="175"/>
      <c r="G1" s="176">
        <v>22</v>
      </c>
      <c r="H1" s="177" t="s">
        <v>72</v>
      </c>
      <c r="I1" s="174"/>
      <c r="J1" s="178"/>
      <c r="K1" s="178"/>
      <c r="L1" s="179"/>
      <c r="M1" s="180"/>
      <c r="N1" s="178"/>
      <c r="O1" s="178"/>
      <c r="P1" s="179"/>
      <c r="Q1" s="180"/>
      <c r="R1" s="180"/>
      <c r="S1" s="174"/>
      <c r="T1" s="174"/>
      <c r="U1" s="174"/>
      <c r="V1" s="174"/>
    </row>
    <row r="2" spans="1:25" ht="18" customHeight="1" x14ac:dyDescent="0.25">
      <c r="A2" s="174"/>
      <c r="B2" s="493" t="s">
        <v>69</v>
      </c>
      <c r="C2" s="493"/>
      <c r="D2" s="493"/>
      <c r="E2" s="494"/>
      <c r="F2" s="494"/>
      <c r="G2" s="494"/>
      <c r="H2" s="182"/>
      <c r="I2" s="495" t="s">
        <v>71</v>
      </c>
      <c r="J2" s="495"/>
      <c r="K2" s="495"/>
      <c r="L2" s="495"/>
      <c r="M2" s="495"/>
      <c r="N2" s="496" t="s">
        <v>67</v>
      </c>
      <c r="O2" s="496"/>
      <c r="P2" s="496"/>
      <c r="Q2" s="183">
        <v>40</v>
      </c>
      <c r="R2" s="184"/>
      <c r="S2" s="185" t="s">
        <v>68</v>
      </c>
      <c r="T2" s="186"/>
      <c r="U2" s="426"/>
      <c r="V2" s="187"/>
      <c r="W2" s="188"/>
      <c r="X2" s="188"/>
    </row>
    <row r="3" spans="1:25" ht="18" customHeight="1" x14ac:dyDescent="0.25">
      <c r="A3" s="177"/>
      <c r="B3" s="493" t="s">
        <v>70</v>
      </c>
      <c r="C3" s="493"/>
      <c r="D3" s="493"/>
      <c r="E3" s="494"/>
      <c r="F3" s="494"/>
      <c r="G3" s="494"/>
      <c r="H3" s="182"/>
      <c r="I3" s="495" t="s">
        <v>73</v>
      </c>
      <c r="J3" s="495"/>
      <c r="K3" s="495"/>
      <c r="L3" s="495"/>
      <c r="M3" s="495"/>
      <c r="N3" s="496" t="s">
        <v>66</v>
      </c>
      <c r="O3" s="496"/>
      <c r="P3" s="496"/>
      <c r="Q3" s="189"/>
      <c r="R3" s="184"/>
      <c r="S3" s="175"/>
      <c r="T3" s="175"/>
      <c r="U3" s="181"/>
      <c r="V3" s="175"/>
      <c r="W3" s="190"/>
      <c r="X3" s="190"/>
      <c r="Y3" s="190"/>
    </row>
    <row r="4" spans="1:25" ht="9.75" customHeight="1" thickBot="1" x14ac:dyDescent="0.3">
      <c r="A4" s="174"/>
      <c r="B4" s="175"/>
      <c r="C4" s="175"/>
      <c r="D4" s="175"/>
      <c r="E4" s="175"/>
      <c r="F4" s="175"/>
      <c r="G4" s="191"/>
      <c r="H4" s="182"/>
      <c r="I4" s="182"/>
      <c r="J4" s="192"/>
      <c r="K4" s="192"/>
      <c r="L4" s="192"/>
      <c r="M4" s="193"/>
      <c r="N4" s="194"/>
      <c r="O4" s="194"/>
      <c r="P4" s="194"/>
      <c r="Q4" s="193"/>
      <c r="R4" s="184"/>
      <c r="S4" s="175"/>
      <c r="T4" s="195"/>
      <c r="U4" s="427"/>
      <c r="V4" s="175"/>
    </row>
    <row r="5" spans="1:25" ht="32.25" customHeight="1" x14ac:dyDescent="0.25">
      <c r="A5" s="196"/>
      <c r="B5" s="500" t="s">
        <v>2</v>
      </c>
      <c r="C5" s="502" t="s">
        <v>3</v>
      </c>
      <c r="D5" s="504" t="s">
        <v>4</v>
      </c>
      <c r="E5" s="505"/>
      <c r="F5" s="197" t="s">
        <v>63</v>
      </c>
      <c r="G5" s="506" t="s">
        <v>5</v>
      </c>
      <c r="H5" s="507"/>
      <c r="I5" s="197" t="s">
        <v>63</v>
      </c>
      <c r="J5" s="199"/>
      <c r="K5" s="199"/>
      <c r="L5" s="200" t="s">
        <v>64</v>
      </c>
      <c r="M5" s="508" t="s">
        <v>6</v>
      </c>
      <c r="N5" s="199"/>
      <c r="O5" s="199"/>
      <c r="P5" s="200" t="s">
        <v>64</v>
      </c>
      <c r="Q5" s="508" t="s">
        <v>7</v>
      </c>
      <c r="R5" s="508" t="s">
        <v>8</v>
      </c>
      <c r="S5" s="504" t="s">
        <v>0</v>
      </c>
      <c r="T5" s="429" t="s">
        <v>1</v>
      </c>
      <c r="U5" s="438" t="s">
        <v>90</v>
      </c>
      <c r="V5" s="175"/>
      <c r="W5" s="488" t="s">
        <v>74</v>
      </c>
      <c r="X5" s="488"/>
      <c r="Y5" s="488"/>
    </row>
    <row r="6" spans="1:25" ht="15" x14ac:dyDescent="0.25">
      <c r="A6" s="202"/>
      <c r="B6" s="501"/>
      <c r="C6" s="503"/>
      <c r="D6" s="204" t="s">
        <v>61</v>
      </c>
      <c r="E6" s="205" t="s">
        <v>62</v>
      </c>
      <c r="F6" s="206"/>
      <c r="G6" s="207" t="s">
        <v>61</v>
      </c>
      <c r="H6" s="206" t="s">
        <v>62</v>
      </c>
      <c r="I6" s="206"/>
      <c r="J6" s="208"/>
      <c r="K6" s="208"/>
      <c r="L6" s="209"/>
      <c r="M6" s="509"/>
      <c r="N6" s="208"/>
      <c r="O6" s="208"/>
      <c r="P6" s="209"/>
      <c r="Q6" s="509"/>
      <c r="R6" s="509"/>
      <c r="S6" s="510"/>
      <c r="T6" s="266" t="s">
        <v>9</v>
      </c>
      <c r="U6" s="439"/>
      <c r="V6" s="211"/>
      <c r="W6" s="212" t="s">
        <v>75</v>
      </c>
      <c r="X6" s="212" t="s">
        <v>76</v>
      </c>
      <c r="Y6" s="212" t="s">
        <v>77</v>
      </c>
    </row>
    <row r="7" spans="1:25" ht="18" customHeight="1" x14ac:dyDescent="0.25">
      <c r="A7" s="391"/>
      <c r="B7" s="238">
        <v>1</v>
      </c>
      <c r="C7" s="239" t="s">
        <v>13</v>
      </c>
      <c r="D7" s="261"/>
      <c r="E7" s="261"/>
      <c r="F7" s="261"/>
      <c r="G7" s="262"/>
      <c r="H7" s="263"/>
      <c r="I7" s="261"/>
      <c r="J7" s="264">
        <f t="shared" ref="J7:J35" si="0">E7*24-D7*24</f>
        <v>0</v>
      </c>
      <c r="K7" s="264">
        <f t="shared" ref="K7:K12" si="1">IF(J7&lt;6.01,J7,IF(J7&gt;9,J7-0.75,J7-0.5))</f>
        <v>0</v>
      </c>
      <c r="L7" s="265">
        <f t="shared" ref="L7:L35" si="2">IF(F7="*",2,0)</f>
        <v>0</v>
      </c>
      <c r="M7" s="150">
        <f t="shared" ref="M7:M35" si="3">L7+K7</f>
        <v>0</v>
      </c>
      <c r="N7" s="345">
        <f t="shared" ref="N7:N35" si="4">H7*24-G7*24</f>
        <v>0</v>
      </c>
      <c r="O7" s="345">
        <f t="shared" ref="O7:O12" si="5">IF(N7&lt;6.01,N7,IF(N7&gt;9,N7-0.75,N7-0.5))</f>
        <v>0</v>
      </c>
      <c r="P7" s="345">
        <f t="shared" ref="P7:P35" si="6">IF(I7="*",2,0)</f>
        <v>0</v>
      </c>
      <c r="Q7" s="150">
        <f t="shared" ref="Q7:Q35" si="7">P7+O7</f>
        <v>0</v>
      </c>
      <c r="R7" s="150">
        <f t="shared" ref="R7:R35" si="8">(M7-Q7)*-1</f>
        <v>0</v>
      </c>
      <c r="S7" s="210"/>
      <c r="T7" s="433"/>
      <c r="U7" s="443"/>
      <c r="V7" s="221"/>
      <c r="W7" s="222">
        <f t="shared" ref="W7:W10" si="9">IF(AND(A7="F",C8="So"),0,IF(AND(A8="F",C7="So"),0,IF(A7="F",IF(I7="*",1.5,0),IF(A8="F",IF(I7="*",0.5,0),IF(C7="So",IF(I7="*",1.5,0),IF(C8="So",IF(I7="*",0.5,0),IF(I7="*",2,0)))))))</f>
        <v>0</v>
      </c>
      <c r="X7" s="222">
        <f>IF(Y7&gt;0.01,0,IF(C7="So",IF(AND(I7="*",#REF!="*"),Q7,IF(I7="*",Q7-2+0.5,IF(#REF!="*",Q7+1.5,Q7))),0))</f>
        <v>0</v>
      </c>
      <c r="Y7" s="222">
        <f>IF(A7="F",IF(AND(I7="*",#REF!="*"),Q7,IF(I7="*",Q7-2+0.5,IF(#REF!="*",Q7+1.5,Q7))),0)</f>
        <v>0</v>
      </c>
    </row>
    <row r="8" spans="1:25" s="188" customFormat="1" ht="18" customHeight="1" x14ac:dyDescent="0.25">
      <c r="A8" s="392"/>
      <c r="B8" s="238">
        <v>2</v>
      </c>
      <c r="C8" s="239" t="s">
        <v>14</v>
      </c>
      <c r="D8" s="241"/>
      <c r="E8" s="241"/>
      <c r="F8" s="241"/>
      <c r="G8" s="242"/>
      <c r="H8" s="241"/>
      <c r="I8" s="241"/>
      <c r="J8" s="243">
        <f t="shared" si="0"/>
        <v>0</v>
      </c>
      <c r="K8" s="243">
        <f t="shared" si="1"/>
        <v>0</v>
      </c>
      <c r="L8" s="244">
        <f t="shared" si="2"/>
        <v>0</v>
      </c>
      <c r="M8" s="150">
        <f t="shared" si="3"/>
        <v>0</v>
      </c>
      <c r="N8" s="345">
        <f t="shared" si="4"/>
        <v>0</v>
      </c>
      <c r="O8" s="345">
        <f t="shared" si="5"/>
        <v>0</v>
      </c>
      <c r="P8" s="345">
        <f t="shared" si="6"/>
        <v>0</v>
      </c>
      <c r="Q8" s="150">
        <f t="shared" si="7"/>
        <v>0</v>
      </c>
      <c r="R8" s="150">
        <f t="shared" si="8"/>
        <v>0</v>
      </c>
      <c r="S8" s="210"/>
      <c r="T8" s="433"/>
      <c r="U8" s="443"/>
      <c r="V8" s="221"/>
      <c r="W8" s="222">
        <f t="shared" si="9"/>
        <v>0</v>
      </c>
      <c r="X8" s="222">
        <f t="shared" ref="X8:X28" si="10">IF(Y8&gt;0.01,0,IF(C8="So",IF(AND(I8="*",I7="*"),Q8,IF(I8="*",Q8-2+0.5,IF(I7="*",Q8+1.5,Q8))),0))</f>
        <v>0</v>
      </c>
      <c r="Y8" s="222">
        <f t="shared" ref="Y8:Y11" si="11">IF(A8="F",IF(AND(I8="*",I7="*"),Q8,IF(I8="*",Q8-2+0.5,IF(I7="*",Q8+1.5,Q8))),0)</f>
        <v>0</v>
      </c>
    </row>
    <row r="9" spans="1:25" ht="18" customHeight="1" x14ac:dyDescent="0.25">
      <c r="A9" s="391"/>
      <c r="B9" s="238">
        <v>3</v>
      </c>
      <c r="C9" s="239" t="s">
        <v>15</v>
      </c>
      <c r="D9" s="263"/>
      <c r="E9" s="263"/>
      <c r="F9" s="261"/>
      <c r="G9" s="262"/>
      <c r="H9" s="263"/>
      <c r="I9" s="261"/>
      <c r="J9" s="264">
        <f t="shared" si="0"/>
        <v>0</v>
      </c>
      <c r="K9" s="264">
        <f t="shared" si="1"/>
        <v>0</v>
      </c>
      <c r="L9" s="265">
        <f t="shared" si="2"/>
        <v>0</v>
      </c>
      <c r="M9" s="150">
        <f t="shared" si="3"/>
        <v>0</v>
      </c>
      <c r="N9" s="345">
        <f t="shared" si="4"/>
        <v>0</v>
      </c>
      <c r="O9" s="345">
        <f t="shared" si="5"/>
        <v>0</v>
      </c>
      <c r="P9" s="345">
        <f t="shared" si="6"/>
        <v>0</v>
      </c>
      <c r="Q9" s="150">
        <f t="shared" si="7"/>
        <v>0</v>
      </c>
      <c r="R9" s="150">
        <f t="shared" si="8"/>
        <v>0</v>
      </c>
      <c r="S9" s="210"/>
      <c r="T9" s="433"/>
      <c r="U9" s="443"/>
      <c r="V9" s="221"/>
      <c r="W9" s="222">
        <f t="shared" si="9"/>
        <v>0</v>
      </c>
      <c r="X9" s="222">
        <f t="shared" si="10"/>
        <v>0</v>
      </c>
      <c r="Y9" s="222">
        <f t="shared" si="11"/>
        <v>0</v>
      </c>
    </row>
    <row r="10" spans="1:25" ht="18" customHeight="1" x14ac:dyDescent="0.25">
      <c r="A10" s="391" t="s">
        <v>65</v>
      </c>
      <c r="B10" s="376">
        <v>4</v>
      </c>
      <c r="C10" s="368" t="s">
        <v>16</v>
      </c>
      <c r="D10" s="377"/>
      <c r="E10" s="377"/>
      <c r="F10" s="377"/>
      <c r="G10" s="378"/>
      <c r="H10" s="379"/>
      <c r="I10" s="377"/>
      <c r="J10" s="380">
        <f t="shared" si="0"/>
        <v>0</v>
      </c>
      <c r="K10" s="380">
        <f t="shared" si="1"/>
        <v>0</v>
      </c>
      <c r="L10" s="381">
        <f t="shared" si="2"/>
        <v>0</v>
      </c>
      <c r="M10" s="147">
        <f t="shared" si="3"/>
        <v>0</v>
      </c>
      <c r="N10" s="373">
        <f t="shared" si="4"/>
        <v>0</v>
      </c>
      <c r="O10" s="373">
        <f t="shared" si="5"/>
        <v>0</v>
      </c>
      <c r="P10" s="373">
        <f t="shared" si="6"/>
        <v>0</v>
      </c>
      <c r="Q10" s="147">
        <f t="shared" si="7"/>
        <v>0</v>
      </c>
      <c r="R10" s="147">
        <f t="shared" si="8"/>
        <v>0</v>
      </c>
      <c r="S10" s="402"/>
      <c r="T10" s="449"/>
      <c r="U10" s="452"/>
      <c r="V10" s="221"/>
      <c r="W10" s="222">
        <f t="shared" si="9"/>
        <v>0</v>
      </c>
      <c r="X10" s="222">
        <f t="shared" si="10"/>
        <v>0</v>
      </c>
      <c r="Y10" s="222">
        <f t="shared" si="11"/>
        <v>0</v>
      </c>
    </row>
    <row r="11" spans="1:25" ht="18" customHeight="1" x14ac:dyDescent="0.25">
      <c r="A11" s="391"/>
      <c r="B11" s="213">
        <v>5</v>
      </c>
      <c r="C11" s="214" t="s">
        <v>17</v>
      </c>
      <c r="D11" s="268"/>
      <c r="E11" s="268"/>
      <c r="F11" s="268"/>
      <c r="G11" s="269"/>
      <c r="H11" s="357"/>
      <c r="I11" s="268"/>
      <c r="J11" s="270">
        <f t="shared" si="0"/>
        <v>0</v>
      </c>
      <c r="K11" s="270">
        <f t="shared" si="1"/>
        <v>0</v>
      </c>
      <c r="L11" s="271">
        <f t="shared" si="2"/>
        <v>0</v>
      </c>
      <c r="M11" s="151">
        <f t="shared" si="3"/>
        <v>0</v>
      </c>
      <c r="N11" s="346">
        <f t="shared" si="4"/>
        <v>0</v>
      </c>
      <c r="O11" s="346">
        <f t="shared" si="5"/>
        <v>0</v>
      </c>
      <c r="P11" s="346">
        <f t="shared" si="6"/>
        <v>0</v>
      </c>
      <c r="Q11" s="151">
        <f t="shared" si="7"/>
        <v>0</v>
      </c>
      <c r="R11" s="151">
        <f t="shared" si="8"/>
        <v>0</v>
      </c>
      <c r="S11" s="395"/>
      <c r="T11" s="430"/>
      <c r="U11" s="440"/>
      <c r="V11" s="221"/>
      <c r="W11" s="222">
        <f>IF(AND(A11="F",C12="So"),0,IF(AND(A12="F",C11="So"),0,IF(A11="F",IF(I11="*",1.5,0),IF(A12="F",IF(I11="*",0.5,0),IF(C11="So",IF(I11="*",1.5,0),IF(C12="So",IF(I11="*",0.5,0),IF(I11="*",2,0)))))))</f>
        <v>0</v>
      </c>
      <c r="X11" s="222">
        <f t="shared" si="10"/>
        <v>0</v>
      </c>
      <c r="Y11" s="222">
        <f t="shared" si="11"/>
        <v>0</v>
      </c>
    </row>
    <row r="12" spans="1:25" ht="18" customHeight="1" x14ac:dyDescent="0.25">
      <c r="A12" s="391" t="s">
        <v>65</v>
      </c>
      <c r="B12" s="223">
        <v>6</v>
      </c>
      <c r="C12" s="224" t="s">
        <v>10</v>
      </c>
      <c r="D12" s="272"/>
      <c r="E12" s="272"/>
      <c r="F12" s="272"/>
      <c r="G12" s="273"/>
      <c r="H12" s="352"/>
      <c r="I12" s="272"/>
      <c r="J12" s="274">
        <f t="shared" si="0"/>
        <v>0</v>
      </c>
      <c r="K12" s="274">
        <f t="shared" si="1"/>
        <v>0</v>
      </c>
      <c r="L12" s="275">
        <f t="shared" si="2"/>
        <v>0</v>
      </c>
      <c r="M12" s="144">
        <f t="shared" si="3"/>
        <v>0</v>
      </c>
      <c r="N12" s="347">
        <f t="shared" si="4"/>
        <v>0</v>
      </c>
      <c r="O12" s="347">
        <f t="shared" si="5"/>
        <v>0</v>
      </c>
      <c r="P12" s="347">
        <f t="shared" si="6"/>
        <v>0</v>
      </c>
      <c r="Q12" s="144">
        <f t="shared" si="7"/>
        <v>0</v>
      </c>
      <c r="R12" s="144">
        <f t="shared" si="8"/>
        <v>0</v>
      </c>
      <c r="S12" s="396"/>
      <c r="T12" s="431"/>
      <c r="U12" s="441"/>
      <c r="V12" s="221"/>
      <c r="W12" s="222">
        <f>IF(AND(A12="F",C14="So"),0,IF(AND(A14="F",C12="So"),0,IF(A12="F",IF(I12="*",1.5,0),IF(A14="F",IF(I12="*",0.5,0),IF(C12="So",IF(I12="*",1.5,0),IF(C14="So",IF(I12="*",0.5,0),IF(I12="*",2,0)))))))</f>
        <v>0</v>
      </c>
      <c r="X12" s="222">
        <f>IF(Y12&gt;0.01,0,IF(C12="So",IF(AND(I12="*",I11="*"),Q12,IF(I12="*",Q12-2+0.5,IF(I11="*",Q12+1.5,Q12))),0))</f>
        <v>0</v>
      </c>
      <c r="Y12" s="222">
        <f>IF(A12="F",IF(AND(I12="*",I11="*"),Q12,IF(I12="*",Q12-2+0.5,IF(I11="*",Q12+1.5,Q12))),0)</f>
        <v>0</v>
      </c>
    </row>
    <row r="13" spans="1:25" ht="18" customHeight="1" x14ac:dyDescent="0.25">
      <c r="A13" s="393"/>
      <c r="B13" s="231"/>
      <c r="C13" s="512" t="s">
        <v>11</v>
      </c>
      <c r="D13" s="512"/>
      <c r="E13" s="512"/>
      <c r="F13" s="512"/>
      <c r="G13" s="512"/>
      <c r="H13" s="512"/>
      <c r="I13" s="397"/>
      <c r="J13" s="398"/>
      <c r="K13" s="398"/>
      <c r="L13" s="399"/>
      <c r="M13" s="154">
        <f t="shared" ref="M13:R13" si="12">SUM(M7:M12)</f>
        <v>0</v>
      </c>
      <c r="N13" s="154">
        <f t="shared" si="12"/>
        <v>0</v>
      </c>
      <c r="O13" s="154">
        <f t="shared" si="12"/>
        <v>0</v>
      </c>
      <c r="P13" s="154">
        <f t="shared" si="12"/>
        <v>0</v>
      </c>
      <c r="Q13" s="154">
        <f t="shared" si="12"/>
        <v>0</v>
      </c>
      <c r="R13" s="154">
        <f t="shared" si="12"/>
        <v>0</v>
      </c>
      <c r="S13" s="400"/>
      <c r="T13" s="432"/>
      <c r="U13" s="442"/>
      <c r="V13" s="237"/>
      <c r="W13" s="222">
        <f t="shared" ref="W13:W29" si="13">IF(AND(A13="F",C14="So"),0,IF(AND(A14="F",C13="So"),0,IF(A13="F",IF(I13="*",1.5,0),IF(A14="F",IF(I13="*",0.5,0),IF(C13="So",IF(I13="*",1.5,0),IF(C14="So",IF(I13="*",0.5,0),IF(I13="*",2,0)))))))</f>
        <v>0</v>
      </c>
      <c r="X13" s="222">
        <f t="shared" si="10"/>
        <v>0</v>
      </c>
      <c r="Y13" s="222">
        <f>IF(A13="F",IF(AND(I13="*",I12="*"),Q13,IF(I13="*",Q13-2+0.5,IF(I12="*",Q13+1.5,Q13))),0)</f>
        <v>0</v>
      </c>
    </row>
    <row r="14" spans="1:25" ht="18" customHeight="1" x14ac:dyDescent="0.25">
      <c r="A14" s="390" t="s">
        <v>65</v>
      </c>
      <c r="B14" s="376">
        <v>7</v>
      </c>
      <c r="C14" s="368" t="s">
        <v>12</v>
      </c>
      <c r="D14" s="369"/>
      <c r="E14" s="369"/>
      <c r="F14" s="369"/>
      <c r="G14" s="370"/>
      <c r="H14" s="369"/>
      <c r="I14" s="369"/>
      <c r="J14" s="371">
        <f t="shared" ref="J14:J20" si="14">E14*24-D14*24</f>
        <v>0</v>
      </c>
      <c r="K14" s="371">
        <f>IF(J14&lt;6.01,J14,IF(J14&gt;9,J14-0.75,J14-0.5))</f>
        <v>0</v>
      </c>
      <c r="L14" s="372">
        <f t="shared" ref="L14:L20" si="15">IF(F14="*",2,0)</f>
        <v>0</v>
      </c>
      <c r="M14" s="147">
        <f t="shared" ref="M14:M20" si="16">L14+K14</f>
        <v>0</v>
      </c>
      <c r="N14" s="373">
        <f t="shared" ref="N14:N20" si="17">H14*24-G14*24</f>
        <v>0</v>
      </c>
      <c r="O14" s="373">
        <f>IF(N14&lt;6.01,N14,IF(N14&gt;9,N14-0.75,N14-0.5))</f>
        <v>0</v>
      </c>
      <c r="P14" s="373">
        <f t="shared" ref="P14:P20" si="18">IF(I14="*",2,0)</f>
        <v>0</v>
      </c>
      <c r="Q14" s="147">
        <f t="shared" ref="Q14:Q20" si="19">P14+O14</f>
        <v>0</v>
      </c>
      <c r="R14" s="147">
        <f t="shared" ref="R14:R20" si="20">(M14-Q14)*-1</f>
        <v>0</v>
      </c>
      <c r="S14" s="402"/>
      <c r="T14" s="450"/>
      <c r="U14" s="453"/>
      <c r="V14" s="260"/>
      <c r="W14" s="222">
        <f t="shared" ref="W14:W19" si="21">IF(AND(A14="F",C15="So"),0,IF(AND(A15="F",C14="So"),0,IF(A14="F",IF(I14="*",1.5,0),IF(A15="F",IF(I14="*",0.5,0),IF(C14="So",IF(I14="*",1.5,0),IF(C15="So",IF(I14="*",0.5,0),IF(I14="*",2,0)))))))</f>
        <v>0</v>
      </c>
      <c r="X14" s="222">
        <f>IF(Y14&gt;0.01,0,IF(C14="So",IF(AND(I14="*",I12="*"),Q14,IF(I14="*",Q14-2+0.5,IF(I12="*",Q14+1.5,Q14))),0))</f>
        <v>0</v>
      </c>
      <c r="Y14" s="222">
        <f>IF(A14="F",IF(AND(I14="*",I12="*"),Q14,IF(I14="*",Q14-2+0.5,IF(I12="*",Q14+1.5,Q14))),0)</f>
        <v>0</v>
      </c>
    </row>
    <row r="15" spans="1:25" ht="18" customHeight="1" x14ac:dyDescent="0.25">
      <c r="A15" s="390"/>
      <c r="B15" s="238">
        <v>8</v>
      </c>
      <c r="C15" s="239" t="s">
        <v>13</v>
      </c>
      <c r="D15" s="241"/>
      <c r="E15" s="241"/>
      <c r="F15" s="241"/>
      <c r="G15" s="242"/>
      <c r="H15" s="241"/>
      <c r="I15" s="241"/>
      <c r="J15" s="243">
        <f t="shared" si="14"/>
        <v>0</v>
      </c>
      <c r="K15" s="243">
        <f t="shared" ref="K15:K20" si="22">IF(J15&lt;6.01,J15,IF(J15&gt;9,J15-0.75,J15-0.5))</f>
        <v>0</v>
      </c>
      <c r="L15" s="244">
        <f t="shared" si="15"/>
        <v>0</v>
      </c>
      <c r="M15" s="150">
        <f t="shared" si="16"/>
        <v>0</v>
      </c>
      <c r="N15" s="345">
        <f t="shared" si="17"/>
        <v>0</v>
      </c>
      <c r="O15" s="345">
        <f t="shared" ref="O15:O20" si="23">IF(N15&lt;6.01,N15,IF(N15&gt;9,N15-0.75,N15-0.5))</f>
        <v>0</v>
      </c>
      <c r="P15" s="345">
        <f t="shared" si="18"/>
        <v>0</v>
      </c>
      <c r="Q15" s="150">
        <f t="shared" si="19"/>
        <v>0</v>
      </c>
      <c r="R15" s="150">
        <f t="shared" si="20"/>
        <v>0</v>
      </c>
      <c r="S15" s="210"/>
      <c r="T15" s="433"/>
      <c r="U15" s="443"/>
      <c r="V15" s="221"/>
      <c r="W15" s="222">
        <f t="shared" si="21"/>
        <v>0</v>
      </c>
      <c r="X15" s="222">
        <f t="shared" ref="X15:X21" si="24">IF(Y15&gt;0.01,0,IF(C15="So",IF(AND(I15="*",I14="*"),Q15,IF(I15="*",Q15-2+0.5,IF(I14="*",Q15+1.5,Q15))),0))</f>
        <v>0</v>
      </c>
      <c r="Y15" s="222">
        <f>IF(A15="F",IF(AND(I15="*",I14="*"),Q15,IF(I15="*",Q15-2+0.5,IF(I14="*",Q15+1.5,Q15))),0)</f>
        <v>0</v>
      </c>
    </row>
    <row r="16" spans="1:25" s="188" customFormat="1" ht="18" customHeight="1" x14ac:dyDescent="0.25">
      <c r="A16" s="392"/>
      <c r="B16" s="238">
        <v>9</v>
      </c>
      <c r="C16" s="239" t="s">
        <v>14</v>
      </c>
      <c r="D16" s="261"/>
      <c r="E16" s="261"/>
      <c r="F16" s="261"/>
      <c r="G16" s="262"/>
      <c r="H16" s="261"/>
      <c r="I16" s="261"/>
      <c r="J16" s="264">
        <f t="shared" si="14"/>
        <v>0</v>
      </c>
      <c r="K16" s="264">
        <f t="shared" si="22"/>
        <v>0</v>
      </c>
      <c r="L16" s="265">
        <f t="shared" si="15"/>
        <v>0</v>
      </c>
      <c r="M16" s="150">
        <f t="shared" si="16"/>
        <v>0</v>
      </c>
      <c r="N16" s="345">
        <f t="shared" si="17"/>
        <v>0</v>
      </c>
      <c r="O16" s="345">
        <f t="shared" si="23"/>
        <v>0</v>
      </c>
      <c r="P16" s="345">
        <f t="shared" si="18"/>
        <v>0</v>
      </c>
      <c r="Q16" s="150">
        <f t="shared" si="19"/>
        <v>0</v>
      </c>
      <c r="R16" s="150">
        <f t="shared" si="20"/>
        <v>0</v>
      </c>
      <c r="S16" s="210"/>
      <c r="T16" s="433"/>
      <c r="U16" s="443"/>
      <c r="V16" s="221"/>
      <c r="W16" s="222">
        <f t="shared" si="21"/>
        <v>0</v>
      </c>
      <c r="X16" s="222">
        <f t="shared" si="24"/>
        <v>0</v>
      </c>
      <c r="Y16" s="222">
        <f t="shared" ref="Y16:Y19" si="25">IF(A16="F",IF(AND(I16="*",I15="*"),Q16,IF(I16="*",Q16-2+0.5,IF(I15="*",Q16+1.5,Q16))),0)</f>
        <v>0</v>
      </c>
    </row>
    <row r="17" spans="1:25" ht="18" customHeight="1" x14ac:dyDescent="0.25">
      <c r="A17" s="390"/>
      <c r="B17" s="238">
        <v>10</v>
      </c>
      <c r="C17" s="239" t="s">
        <v>15</v>
      </c>
      <c r="D17" s="261"/>
      <c r="E17" s="261"/>
      <c r="F17" s="261"/>
      <c r="G17" s="262"/>
      <c r="H17" s="261"/>
      <c r="I17" s="261"/>
      <c r="J17" s="264">
        <f t="shared" si="14"/>
        <v>0</v>
      </c>
      <c r="K17" s="264">
        <f t="shared" si="22"/>
        <v>0</v>
      </c>
      <c r="L17" s="265">
        <f t="shared" si="15"/>
        <v>0</v>
      </c>
      <c r="M17" s="150">
        <f t="shared" si="16"/>
        <v>0</v>
      </c>
      <c r="N17" s="345">
        <f t="shared" si="17"/>
        <v>0</v>
      </c>
      <c r="O17" s="345">
        <f t="shared" si="23"/>
        <v>0</v>
      </c>
      <c r="P17" s="345">
        <f t="shared" si="18"/>
        <v>0</v>
      </c>
      <c r="Q17" s="150">
        <f t="shared" si="19"/>
        <v>0</v>
      </c>
      <c r="R17" s="150">
        <f t="shared" si="20"/>
        <v>0</v>
      </c>
      <c r="S17" s="210"/>
      <c r="T17" s="435"/>
      <c r="U17" s="445"/>
      <c r="V17" s="283"/>
      <c r="W17" s="222">
        <f t="shared" si="21"/>
        <v>0</v>
      </c>
      <c r="X17" s="222">
        <f t="shared" si="24"/>
        <v>0</v>
      </c>
      <c r="Y17" s="222">
        <f t="shared" si="25"/>
        <v>0</v>
      </c>
    </row>
    <row r="18" spans="1:25" ht="18" customHeight="1" x14ac:dyDescent="0.25">
      <c r="A18" s="390"/>
      <c r="B18" s="238">
        <v>11</v>
      </c>
      <c r="C18" s="239" t="s">
        <v>16</v>
      </c>
      <c r="D18" s="263"/>
      <c r="E18" s="263"/>
      <c r="F18" s="261"/>
      <c r="G18" s="262"/>
      <c r="H18" s="263"/>
      <c r="I18" s="241"/>
      <c r="J18" s="243">
        <f t="shared" si="14"/>
        <v>0</v>
      </c>
      <c r="K18" s="243">
        <f t="shared" si="22"/>
        <v>0</v>
      </c>
      <c r="L18" s="244">
        <f t="shared" si="15"/>
        <v>0</v>
      </c>
      <c r="M18" s="150">
        <f t="shared" si="16"/>
        <v>0</v>
      </c>
      <c r="N18" s="345">
        <f t="shared" si="17"/>
        <v>0</v>
      </c>
      <c r="O18" s="345">
        <f t="shared" si="23"/>
        <v>0</v>
      </c>
      <c r="P18" s="345">
        <f t="shared" si="18"/>
        <v>0</v>
      </c>
      <c r="Q18" s="150">
        <f t="shared" si="19"/>
        <v>0</v>
      </c>
      <c r="R18" s="150">
        <f t="shared" si="20"/>
        <v>0</v>
      </c>
      <c r="S18" s="210"/>
      <c r="T18" s="433"/>
      <c r="U18" s="443"/>
      <c r="V18" s="221"/>
      <c r="W18" s="222">
        <f t="shared" si="21"/>
        <v>0</v>
      </c>
      <c r="X18" s="222">
        <f t="shared" si="24"/>
        <v>0</v>
      </c>
      <c r="Y18" s="222">
        <f t="shared" si="25"/>
        <v>0</v>
      </c>
    </row>
    <row r="19" spans="1:25" ht="18" customHeight="1" x14ac:dyDescent="0.25">
      <c r="A19" s="390"/>
      <c r="B19" s="213">
        <v>12</v>
      </c>
      <c r="C19" s="214" t="s">
        <v>17</v>
      </c>
      <c r="D19" s="268"/>
      <c r="E19" s="268"/>
      <c r="F19" s="268"/>
      <c r="G19" s="269"/>
      <c r="H19" s="268"/>
      <c r="I19" s="268"/>
      <c r="J19" s="270">
        <f t="shared" si="14"/>
        <v>0</v>
      </c>
      <c r="K19" s="270">
        <f t="shared" si="22"/>
        <v>0</v>
      </c>
      <c r="L19" s="271">
        <f t="shared" si="15"/>
        <v>0</v>
      </c>
      <c r="M19" s="151">
        <f t="shared" si="16"/>
        <v>0</v>
      </c>
      <c r="N19" s="346">
        <f t="shared" si="17"/>
        <v>0</v>
      </c>
      <c r="O19" s="346">
        <f t="shared" si="23"/>
        <v>0</v>
      </c>
      <c r="P19" s="346">
        <f t="shared" si="18"/>
        <v>0</v>
      </c>
      <c r="Q19" s="151">
        <f t="shared" si="19"/>
        <v>0</v>
      </c>
      <c r="R19" s="151">
        <f t="shared" si="20"/>
        <v>0</v>
      </c>
      <c r="S19" s="395"/>
      <c r="T19" s="430"/>
      <c r="U19" s="440"/>
      <c r="V19" s="221"/>
      <c r="W19" s="222">
        <f t="shared" si="21"/>
        <v>0</v>
      </c>
      <c r="X19" s="222">
        <f t="shared" si="24"/>
        <v>0</v>
      </c>
      <c r="Y19" s="222">
        <f t="shared" si="25"/>
        <v>0</v>
      </c>
    </row>
    <row r="20" spans="1:25" ht="18" customHeight="1" x14ac:dyDescent="0.25">
      <c r="A20" s="390"/>
      <c r="B20" s="223">
        <v>13</v>
      </c>
      <c r="C20" s="224" t="s">
        <v>10</v>
      </c>
      <c r="D20" s="272"/>
      <c r="E20" s="272"/>
      <c r="F20" s="272"/>
      <c r="G20" s="273"/>
      <c r="H20" s="272"/>
      <c r="I20" s="272"/>
      <c r="J20" s="274">
        <f t="shared" si="14"/>
        <v>0</v>
      </c>
      <c r="K20" s="274">
        <f t="shared" si="22"/>
        <v>0</v>
      </c>
      <c r="L20" s="275">
        <f t="shared" si="15"/>
        <v>0</v>
      </c>
      <c r="M20" s="144">
        <f t="shared" si="16"/>
        <v>0</v>
      </c>
      <c r="N20" s="347">
        <f t="shared" si="17"/>
        <v>0</v>
      </c>
      <c r="O20" s="347">
        <f t="shared" si="23"/>
        <v>0</v>
      </c>
      <c r="P20" s="347">
        <f t="shared" si="18"/>
        <v>0</v>
      </c>
      <c r="Q20" s="144">
        <f t="shared" si="19"/>
        <v>0</v>
      </c>
      <c r="R20" s="144">
        <f t="shared" si="20"/>
        <v>0</v>
      </c>
      <c r="S20" s="396"/>
      <c r="T20" s="431"/>
      <c r="U20" s="441"/>
      <c r="V20" s="221"/>
      <c r="W20" s="222">
        <f>IF(AND(A20="F",C22="So"),0,IF(AND(A22="F",C20="So"),0,IF(A20="F",IF(I20="*",1.5,0),IF(A22="F",IF(I20="*",0.5,0),IF(C20="So",IF(I20="*",1.5,0),IF(C22="So",IF(I20="*",0.5,0),IF(I20="*",2,0)))))))</f>
        <v>0</v>
      </c>
      <c r="X20" s="222">
        <f t="shared" si="24"/>
        <v>0</v>
      </c>
      <c r="Y20" s="222">
        <f>IF(A20="F",IF(AND(I20="*",I19="*"),Q20,IF(I20="*",Q20-2+0.5,IF(I19="*",Q20+1.5,Q20))),0)</f>
        <v>0</v>
      </c>
    </row>
    <row r="21" spans="1:25" ht="18" customHeight="1" x14ac:dyDescent="0.25">
      <c r="A21" s="390"/>
      <c r="B21" s="231"/>
      <c r="C21" s="512" t="s">
        <v>11</v>
      </c>
      <c r="D21" s="512"/>
      <c r="E21" s="512"/>
      <c r="F21" s="512"/>
      <c r="G21" s="512"/>
      <c r="H21" s="512"/>
      <c r="I21" s="397"/>
      <c r="J21" s="398"/>
      <c r="K21" s="398"/>
      <c r="L21" s="399"/>
      <c r="M21" s="154">
        <f>SUM(M14:M20)</f>
        <v>0</v>
      </c>
      <c r="N21" s="343">
        <f>SUM(N14:N20)</f>
        <v>0</v>
      </c>
      <c r="O21" s="343">
        <f t="shared" ref="O21:R21" si="26">SUM(O14:O20)</f>
        <v>0</v>
      </c>
      <c r="P21" s="343">
        <f t="shared" si="26"/>
        <v>0</v>
      </c>
      <c r="Q21" s="154">
        <f t="shared" si="26"/>
        <v>0</v>
      </c>
      <c r="R21" s="154">
        <f t="shared" si="26"/>
        <v>0</v>
      </c>
      <c r="S21" s="400"/>
      <c r="T21" s="432"/>
      <c r="U21" s="442"/>
      <c r="V21" s="237"/>
      <c r="W21" s="222">
        <f t="shared" si="13"/>
        <v>0</v>
      </c>
      <c r="X21" s="222">
        <f t="shared" si="24"/>
        <v>0</v>
      </c>
      <c r="Y21" s="222">
        <f>IF(A13="F",IF(AND(I21="*",I20="*"),Q21,IF(I21="*",Q21-2+0.5,IF(I20="*",Q21+1.5,Q21))),0)</f>
        <v>0</v>
      </c>
    </row>
    <row r="22" spans="1:25" ht="18" customHeight="1" x14ac:dyDescent="0.25">
      <c r="A22" s="390"/>
      <c r="B22" s="238">
        <v>14</v>
      </c>
      <c r="C22" s="239" t="s">
        <v>12</v>
      </c>
      <c r="D22" s="201"/>
      <c r="E22" s="201"/>
      <c r="F22" s="201"/>
      <c r="G22" s="279"/>
      <c r="H22" s="201"/>
      <c r="I22" s="201"/>
      <c r="J22" s="280">
        <f t="shared" si="0"/>
        <v>0</v>
      </c>
      <c r="K22" s="280">
        <f>IF(J22&lt;6.01,J22,IF(J22&gt;9,J22-0.75,J22-0.5))</f>
        <v>0</v>
      </c>
      <c r="L22" s="281">
        <f t="shared" si="2"/>
        <v>0</v>
      </c>
      <c r="M22" s="150">
        <f t="shared" si="3"/>
        <v>0</v>
      </c>
      <c r="N22" s="345">
        <f t="shared" si="4"/>
        <v>0</v>
      </c>
      <c r="O22" s="345">
        <f>IF(N22&lt;6.01,N22,IF(N22&gt;9,N22-0.75,N22-0.5))</f>
        <v>0</v>
      </c>
      <c r="P22" s="345">
        <f t="shared" si="6"/>
        <v>0</v>
      </c>
      <c r="Q22" s="150">
        <f t="shared" si="7"/>
        <v>0</v>
      </c>
      <c r="R22" s="150">
        <f t="shared" si="8"/>
        <v>0</v>
      </c>
      <c r="S22" s="210"/>
      <c r="T22" s="434"/>
      <c r="U22" s="444"/>
      <c r="V22" s="260"/>
      <c r="W22" s="222">
        <f>IF(AND(A22="F",C23="So"),0,IF(AND(A23="F",C22="So"),0,IF(A22="F",IF(I22="*",1.5,0),IF(A23="F",IF(I22="*",0.5,0),IF(C22="So",IF(I22="*",1.5,0),IF(C23="So",IF(I22="*",0.5,0),IF(I22="*",2,0)))))))</f>
        <v>0</v>
      </c>
      <c r="X22" s="222">
        <f>IF(Y22&gt;0.01,0,IF(C22="So",IF(AND(I22="*",I12="*"),Q22,IF(I22="*",Q22-2+0.5,IF(I12="*",Q22+1.5,Q22))),0))</f>
        <v>0</v>
      </c>
      <c r="Y22" s="222">
        <f>IF(A22="F",IF(AND(I22="*",I20="*"),Q22,IF(I22="*",Q22-2+0.5,IF(I20="*",Q22+1.5,Q22))),0)</f>
        <v>0</v>
      </c>
    </row>
    <row r="23" spans="1:25" s="188" customFormat="1" ht="18" customHeight="1" x14ac:dyDescent="0.25">
      <c r="A23" s="394"/>
      <c r="B23" s="238">
        <v>15</v>
      </c>
      <c r="C23" s="239" t="s">
        <v>13</v>
      </c>
      <c r="D23" s="241"/>
      <c r="E23" s="241"/>
      <c r="F23" s="241"/>
      <c r="G23" s="242"/>
      <c r="H23" s="241"/>
      <c r="I23" s="241"/>
      <c r="J23" s="243">
        <f t="shared" si="0"/>
        <v>0</v>
      </c>
      <c r="K23" s="243">
        <f t="shared" ref="K23:K28" si="27">IF(J23&lt;6.01,J23,IF(J23&gt;9,J23-0.75,J23-0.5))</f>
        <v>0</v>
      </c>
      <c r="L23" s="244">
        <f t="shared" si="2"/>
        <v>0</v>
      </c>
      <c r="M23" s="150">
        <f t="shared" si="3"/>
        <v>0</v>
      </c>
      <c r="N23" s="345">
        <f t="shared" si="4"/>
        <v>0</v>
      </c>
      <c r="O23" s="345">
        <f t="shared" ref="O23:O28" si="28">IF(N23&lt;6.01,N23,IF(N23&gt;9,N23-0.75,N23-0.5))</f>
        <v>0</v>
      </c>
      <c r="P23" s="345">
        <f t="shared" si="6"/>
        <v>0</v>
      </c>
      <c r="Q23" s="150">
        <f t="shared" si="7"/>
        <v>0</v>
      </c>
      <c r="R23" s="150">
        <f t="shared" si="8"/>
        <v>0</v>
      </c>
      <c r="S23" s="210"/>
      <c r="T23" s="433"/>
      <c r="U23" s="443"/>
      <c r="V23" s="221"/>
      <c r="W23" s="222">
        <f>IF(AND(A23="F",C24="So"),0,IF(AND(A24="F",C23="So"),0,IF(A23="F",IF(I23="*",1.5,0),IF(A24="F",IF(I23="*",0.5,0),IF(C23="So",IF(I23="*",1.5,0),IF(C24="So",IF(I23="*",0.5,0),IF(I23="*",2,0)))))))</f>
        <v>0</v>
      </c>
      <c r="X23" s="222">
        <f t="shared" si="10"/>
        <v>0</v>
      </c>
      <c r="Y23" s="222">
        <f t="shared" ref="Y23:Y27" si="29">IF(A23="F",IF(AND(I23="*",I21="*"),Q23,IF(I23="*",Q23-2+0.5,IF(I21="*",Q23+1.5,Q23))),0)</f>
        <v>0</v>
      </c>
    </row>
    <row r="24" spans="1:25" ht="18" customHeight="1" x14ac:dyDescent="0.25">
      <c r="A24" s="283"/>
      <c r="B24" s="238">
        <v>16</v>
      </c>
      <c r="C24" s="239" t="s">
        <v>14</v>
      </c>
      <c r="D24" s="261"/>
      <c r="E24" s="261"/>
      <c r="F24" s="261"/>
      <c r="G24" s="262"/>
      <c r="H24" s="261"/>
      <c r="I24" s="261"/>
      <c r="J24" s="264">
        <f t="shared" si="0"/>
        <v>0</v>
      </c>
      <c r="K24" s="264">
        <f t="shared" si="27"/>
        <v>0</v>
      </c>
      <c r="L24" s="265">
        <f t="shared" si="2"/>
        <v>0</v>
      </c>
      <c r="M24" s="150">
        <f t="shared" si="3"/>
        <v>0</v>
      </c>
      <c r="N24" s="345">
        <f t="shared" si="4"/>
        <v>0</v>
      </c>
      <c r="O24" s="345">
        <f t="shared" si="28"/>
        <v>0</v>
      </c>
      <c r="P24" s="345">
        <f t="shared" si="6"/>
        <v>0</v>
      </c>
      <c r="Q24" s="150">
        <f t="shared" si="7"/>
        <v>0</v>
      </c>
      <c r="R24" s="150">
        <f t="shared" si="8"/>
        <v>0</v>
      </c>
      <c r="S24" s="210"/>
      <c r="T24" s="433"/>
      <c r="U24" s="443"/>
      <c r="V24" s="221"/>
      <c r="W24" s="222">
        <f>IF(AND(A24="F",C25="So"),0,IF(AND(A25="F",C24="So"),0,IF(A24="F",IF(I24="*",1.5,0),IF(A25="F",IF(I24="*",0.5,0),IF(C24="So",IF(I24="*",1.5,0),IF(C25="So",IF(I24="*",0.5,0),IF(I24="*",2,0)))))))</f>
        <v>0</v>
      </c>
      <c r="X24" s="222">
        <f t="shared" si="10"/>
        <v>0</v>
      </c>
      <c r="Y24" s="222">
        <f t="shared" si="29"/>
        <v>0</v>
      </c>
    </row>
    <row r="25" spans="1:25" ht="18" customHeight="1" x14ac:dyDescent="0.25">
      <c r="A25" s="174" t="s">
        <v>65</v>
      </c>
      <c r="B25" s="376">
        <v>17</v>
      </c>
      <c r="C25" s="368" t="s">
        <v>15</v>
      </c>
      <c r="D25" s="385"/>
      <c r="E25" s="385"/>
      <c r="F25" s="385"/>
      <c r="G25" s="386"/>
      <c r="H25" s="385"/>
      <c r="I25" s="385"/>
      <c r="J25" s="387">
        <f t="shared" si="0"/>
        <v>0</v>
      </c>
      <c r="K25" s="387">
        <f t="shared" si="27"/>
        <v>0</v>
      </c>
      <c r="L25" s="388">
        <f t="shared" si="2"/>
        <v>0</v>
      </c>
      <c r="M25" s="147">
        <f t="shared" si="3"/>
        <v>0</v>
      </c>
      <c r="N25" s="373">
        <f t="shared" si="4"/>
        <v>0</v>
      </c>
      <c r="O25" s="373">
        <f t="shared" si="28"/>
        <v>0</v>
      </c>
      <c r="P25" s="373">
        <f t="shared" si="6"/>
        <v>0</v>
      </c>
      <c r="Q25" s="147">
        <f t="shared" si="7"/>
        <v>0</v>
      </c>
      <c r="R25" s="147">
        <f t="shared" si="8"/>
        <v>0</v>
      </c>
      <c r="S25" s="402"/>
      <c r="T25" s="457"/>
      <c r="U25" s="458"/>
      <c r="V25" s="283"/>
      <c r="W25" s="222">
        <f t="shared" si="13"/>
        <v>0</v>
      </c>
      <c r="X25" s="222">
        <f t="shared" si="10"/>
        <v>0</v>
      </c>
      <c r="Y25" s="222">
        <f t="shared" si="29"/>
        <v>0</v>
      </c>
    </row>
    <row r="26" spans="1:25" ht="18" customHeight="1" x14ac:dyDescent="0.25">
      <c r="A26" s="174"/>
      <c r="B26" s="238">
        <v>18</v>
      </c>
      <c r="C26" s="239" t="s">
        <v>16</v>
      </c>
      <c r="D26" s="263"/>
      <c r="E26" s="263"/>
      <c r="F26" s="261"/>
      <c r="G26" s="262"/>
      <c r="H26" s="263"/>
      <c r="I26" s="241"/>
      <c r="J26" s="243">
        <f t="shared" si="0"/>
        <v>0</v>
      </c>
      <c r="K26" s="243">
        <f t="shared" si="27"/>
        <v>0</v>
      </c>
      <c r="L26" s="244">
        <f t="shared" si="2"/>
        <v>0</v>
      </c>
      <c r="M26" s="150">
        <f t="shared" si="3"/>
        <v>0</v>
      </c>
      <c r="N26" s="345">
        <f t="shared" si="4"/>
        <v>0</v>
      </c>
      <c r="O26" s="345">
        <f t="shared" si="28"/>
        <v>0</v>
      </c>
      <c r="P26" s="345">
        <f t="shared" si="6"/>
        <v>0</v>
      </c>
      <c r="Q26" s="150">
        <f t="shared" si="7"/>
        <v>0</v>
      </c>
      <c r="R26" s="150">
        <f t="shared" si="8"/>
        <v>0</v>
      </c>
      <c r="S26" s="210"/>
      <c r="T26" s="433"/>
      <c r="U26" s="443"/>
      <c r="V26" s="221"/>
      <c r="W26" s="222">
        <f t="shared" si="13"/>
        <v>0</v>
      </c>
      <c r="X26" s="222">
        <f t="shared" si="10"/>
        <v>0</v>
      </c>
      <c r="Y26" s="222">
        <f t="shared" si="29"/>
        <v>0</v>
      </c>
    </row>
    <row r="27" spans="1:25" ht="18" customHeight="1" x14ac:dyDescent="0.25">
      <c r="A27" s="174"/>
      <c r="B27" s="213">
        <v>19</v>
      </c>
      <c r="C27" s="214" t="s">
        <v>17</v>
      </c>
      <c r="D27" s="268"/>
      <c r="E27" s="268"/>
      <c r="F27" s="268"/>
      <c r="G27" s="269"/>
      <c r="H27" s="268"/>
      <c r="I27" s="268"/>
      <c r="J27" s="270">
        <f t="shared" si="0"/>
        <v>0</v>
      </c>
      <c r="K27" s="270">
        <f t="shared" si="27"/>
        <v>0</v>
      </c>
      <c r="L27" s="271">
        <f t="shared" si="2"/>
        <v>0</v>
      </c>
      <c r="M27" s="151">
        <f t="shared" si="3"/>
        <v>0</v>
      </c>
      <c r="N27" s="346">
        <f t="shared" si="4"/>
        <v>0</v>
      </c>
      <c r="O27" s="346">
        <f t="shared" si="28"/>
        <v>0</v>
      </c>
      <c r="P27" s="346">
        <f t="shared" si="6"/>
        <v>0</v>
      </c>
      <c r="Q27" s="151">
        <f t="shared" si="7"/>
        <v>0</v>
      </c>
      <c r="R27" s="151">
        <f t="shared" si="8"/>
        <v>0</v>
      </c>
      <c r="S27" s="395"/>
      <c r="T27" s="430"/>
      <c r="U27" s="440"/>
      <c r="V27" s="221"/>
      <c r="W27" s="222">
        <f t="shared" si="13"/>
        <v>0</v>
      </c>
      <c r="X27" s="222">
        <f t="shared" si="10"/>
        <v>0</v>
      </c>
      <c r="Y27" s="222">
        <f t="shared" si="29"/>
        <v>0</v>
      </c>
    </row>
    <row r="28" spans="1:25" ht="18" customHeight="1" x14ac:dyDescent="0.25">
      <c r="A28" s="174"/>
      <c r="B28" s="223">
        <v>20</v>
      </c>
      <c r="C28" s="224" t="s">
        <v>10</v>
      </c>
      <c r="D28" s="272"/>
      <c r="E28" s="272"/>
      <c r="F28" s="272"/>
      <c r="G28" s="273"/>
      <c r="H28" s="272"/>
      <c r="I28" s="272"/>
      <c r="J28" s="274">
        <f t="shared" si="0"/>
        <v>0</v>
      </c>
      <c r="K28" s="274">
        <f t="shared" si="27"/>
        <v>0</v>
      </c>
      <c r="L28" s="275">
        <f t="shared" si="2"/>
        <v>0</v>
      </c>
      <c r="M28" s="144">
        <f t="shared" si="3"/>
        <v>0</v>
      </c>
      <c r="N28" s="347">
        <f t="shared" si="4"/>
        <v>0</v>
      </c>
      <c r="O28" s="347">
        <f t="shared" si="28"/>
        <v>0</v>
      </c>
      <c r="P28" s="347">
        <f t="shared" si="6"/>
        <v>0</v>
      </c>
      <c r="Q28" s="144">
        <f t="shared" si="7"/>
        <v>0</v>
      </c>
      <c r="R28" s="144">
        <f t="shared" si="8"/>
        <v>0</v>
      </c>
      <c r="S28" s="396"/>
      <c r="T28" s="431"/>
      <c r="U28" s="441"/>
      <c r="V28" s="221"/>
      <c r="W28" s="222">
        <f>IF(AND(A28="F",C30="So"),0,IF(AND(A30="F",C28="So"),0,IF(A28="F",IF(I28="*",1.5,0),IF(A30="F",IF(I28="*",0.5,0),IF(C28="So",IF(I28="*",1.5,0),IF(C30="So",IF(I28="*",0.5,0),IF(I28="*",2,0)))))))</f>
        <v>0</v>
      </c>
      <c r="X28" s="222">
        <f t="shared" si="10"/>
        <v>0</v>
      </c>
      <c r="Y28" s="222">
        <f>IF(A28="F",IF(AND(I28="*",I26="*"),Q28,IF(I28="*",Q28-2+0.5,IF(I26="*",Q28+1.5,Q28))),0)</f>
        <v>0</v>
      </c>
    </row>
    <row r="29" spans="1:25" ht="18" customHeight="1" x14ac:dyDescent="0.25">
      <c r="A29" s="174"/>
      <c r="B29" s="231"/>
      <c r="C29" s="512" t="s">
        <v>11</v>
      </c>
      <c r="D29" s="512"/>
      <c r="E29" s="512"/>
      <c r="F29" s="512"/>
      <c r="G29" s="512"/>
      <c r="H29" s="512"/>
      <c r="I29" s="397"/>
      <c r="J29" s="398"/>
      <c r="K29" s="398"/>
      <c r="L29" s="399"/>
      <c r="M29" s="154">
        <f>SUM(M22:M28)</f>
        <v>0</v>
      </c>
      <c r="N29" s="343">
        <f t="shared" ref="N29:R29" si="30">SUM(N22:N28)</f>
        <v>0</v>
      </c>
      <c r="O29" s="343">
        <f t="shared" si="30"/>
        <v>0</v>
      </c>
      <c r="P29" s="343">
        <f t="shared" si="30"/>
        <v>0</v>
      </c>
      <c r="Q29" s="154">
        <f t="shared" si="30"/>
        <v>0</v>
      </c>
      <c r="R29" s="154">
        <f t="shared" si="30"/>
        <v>0</v>
      </c>
      <c r="S29" s="400"/>
      <c r="T29" s="432"/>
      <c r="U29" s="442"/>
      <c r="V29" s="237"/>
      <c r="W29" s="222">
        <f t="shared" si="13"/>
        <v>0</v>
      </c>
      <c r="X29" s="222">
        <f>IF(Y29&gt;0.01,0,IF(C29="So",IF(AND(I29="*",I28="*"),Q29,IF(I29="*",Q29-2+0.5,IF(I28="*",Q29+1.5,Q29))),0))</f>
        <v>0</v>
      </c>
      <c r="Y29" s="222">
        <f>IF(A21="F",IF(AND(I29="*",I28="*"),Q29,IF(I29="*",Q29-2+0.5,IF(I28="*",Q29+1.5,Q29))),0)</f>
        <v>0</v>
      </c>
    </row>
    <row r="30" spans="1:25" ht="18" customHeight="1" x14ac:dyDescent="0.25">
      <c r="A30" s="174"/>
      <c r="B30" s="238">
        <v>21</v>
      </c>
      <c r="C30" s="239" t="s">
        <v>12</v>
      </c>
      <c r="D30" s="201"/>
      <c r="E30" s="201"/>
      <c r="F30" s="201"/>
      <c r="G30" s="279"/>
      <c r="H30" s="201"/>
      <c r="I30" s="201"/>
      <c r="J30" s="280">
        <f t="shared" si="0"/>
        <v>0</v>
      </c>
      <c r="K30" s="280">
        <f>IF(J30&lt;6.01,J30,IF(J30&gt;9,J30-0.75,J30-0.5))</f>
        <v>0</v>
      </c>
      <c r="L30" s="281">
        <f t="shared" si="2"/>
        <v>0</v>
      </c>
      <c r="M30" s="150">
        <f t="shared" si="3"/>
        <v>0</v>
      </c>
      <c r="N30" s="345">
        <f t="shared" si="4"/>
        <v>0</v>
      </c>
      <c r="O30" s="345">
        <f>IF(N30&lt;6.01,N30,IF(N30&gt;9,N30-0.75,N30-0.5))</f>
        <v>0</v>
      </c>
      <c r="P30" s="345">
        <f t="shared" si="6"/>
        <v>0</v>
      </c>
      <c r="Q30" s="150">
        <f t="shared" si="7"/>
        <v>0</v>
      </c>
      <c r="R30" s="150">
        <f t="shared" si="8"/>
        <v>0</v>
      </c>
      <c r="S30" s="210"/>
      <c r="T30" s="434"/>
      <c r="U30" s="444"/>
      <c r="V30" s="260"/>
      <c r="W30" s="222">
        <f>IF(AND(A30="F",C31="So"),0,IF(AND(A31="F",C30="So"),0,IF(A30="F",IF(I30="*",1.5,0),IF(A31="F",IF(I30="*",0.5,0),IF(C30="So",IF(I30="*",1.5,0),IF(C31="So",IF(I30="*",0.5,0),IF(I30="*",2,0)))))))</f>
        <v>0</v>
      </c>
      <c r="X30" s="222">
        <f>IF(Y30&gt;0.01,0,IF(C30="So",IF(AND(I30="*",I28="*"),Q30,IF(I30="*",Q30-2+0.5,IF(I28="*",Q30+1.5,Q30))),0))</f>
        <v>0</v>
      </c>
      <c r="Y30" s="222">
        <f>IF(A22="F",IF(AND(I30="*",I28="*"),Q30,IF(I30="*",Q30-2+0.5,IF(I28="*",Q30+1.5,Q30))),0)</f>
        <v>0</v>
      </c>
    </row>
    <row r="31" spans="1:25" ht="18" customHeight="1" x14ac:dyDescent="0.25">
      <c r="A31" s="174"/>
      <c r="B31" s="238">
        <v>22</v>
      </c>
      <c r="C31" s="239" t="s">
        <v>13</v>
      </c>
      <c r="D31" s="201"/>
      <c r="E31" s="201"/>
      <c r="F31" s="201"/>
      <c r="G31" s="279"/>
      <c r="H31" s="201"/>
      <c r="I31" s="201"/>
      <c r="J31" s="280">
        <f t="shared" si="0"/>
        <v>0</v>
      </c>
      <c r="K31" s="280">
        <f t="shared" ref="K31:K36" si="31">IF(J31&lt;6.01,J31,IF(J31&gt;9,J31-0.75,J31-0.5))</f>
        <v>0</v>
      </c>
      <c r="L31" s="281">
        <f t="shared" si="2"/>
        <v>0</v>
      </c>
      <c r="M31" s="150">
        <f t="shared" si="3"/>
        <v>0</v>
      </c>
      <c r="N31" s="345">
        <f t="shared" si="4"/>
        <v>0</v>
      </c>
      <c r="O31" s="345">
        <f t="shared" ref="O31:O36" si="32">IF(N31&lt;6.01,N31,IF(N31&gt;9,N31-0.75,N31-0.5))</f>
        <v>0</v>
      </c>
      <c r="P31" s="345">
        <f t="shared" si="6"/>
        <v>0</v>
      </c>
      <c r="Q31" s="150">
        <f t="shared" si="7"/>
        <v>0</v>
      </c>
      <c r="R31" s="150">
        <f t="shared" si="8"/>
        <v>0</v>
      </c>
      <c r="S31" s="210"/>
      <c r="T31" s="434"/>
      <c r="U31" s="444"/>
      <c r="V31" s="260"/>
      <c r="W31" s="222">
        <f t="shared" ref="W31" si="33">IF(AND(A31="F",C32="So"),0,IF(AND(A32="F",C31="So"),0,IF(A31="F",IF(I31="*",1.5,0),IF(A32="F",IF(I31="*",0.5,0),IF(C31="So",IF(I31="*",1.5,0),IF(C32="So",IF(I31="*",0.5,0),IF(I31="*",2,0)))))))</f>
        <v>0</v>
      </c>
      <c r="X31" s="222">
        <f>IF(Y31&gt;0.01,0,IF(C31="So",IF(AND(I31="*",I30="*"),Q31,IF(I31="*",Q31-2+0.5,IF(I30="*",Q31+1.5,Q31))),0))</f>
        <v>0</v>
      </c>
      <c r="Y31" s="222">
        <f>IF(A20="F",IF(AND(I31="*",I30="*"),Q31,IF(I31="*",Q31-2+0.5,IF(I30="*",Q31+1.5,Q31))),0)</f>
        <v>0</v>
      </c>
    </row>
    <row r="32" spans="1:25" ht="18" customHeight="1" x14ac:dyDescent="0.25">
      <c r="A32" s="174"/>
      <c r="B32" s="238">
        <v>23</v>
      </c>
      <c r="C32" s="239" t="s">
        <v>14</v>
      </c>
      <c r="D32" s="201"/>
      <c r="E32" s="201"/>
      <c r="F32" s="201"/>
      <c r="G32" s="279"/>
      <c r="H32" s="201"/>
      <c r="I32" s="201"/>
      <c r="J32" s="280">
        <f t="shared" si="0"/>
        <v>0</v>
      </c>
      <c r="K32" s="280">
        <f t="shared" si="31"/>
        <v>0</v>
      </c>
      <c r="L32" s="281">
        <f t="shared" si="2"/>
        <v>0</v>
      </c>
      <c r="M32" s="150">
        <f t="shared" si="3"/>
        <v>0</v>
      </c>
      <c r="N32" s="345">
        <f t="shared" si="4"/>
        <v>0</v>
      </c>
      <c r="O32" s="345">
        <f t="shared" si="32"/>
        <v>0</v>
      </c>
      <c r="P32" s="345">
        <f t="shared" si="6"/>
        <v>0</v>
      </c>
      <c r="Q32" s="150">
        <f t="shared" si="7"/>
        <v>0</v>
      </c>
      <c r="R32" s="150">
        <f t="shared" si="8"/>
        <v>0</v>
      </c>
      <c r="S32" s="210"/>
      <c r="T32" s="434"/>
      <c r="U32" s="444"/>
      <c r="V32" s="260"/>
      <c r="W32" s="222">
        <f>IF(AND(A32="F",C33="So"),0,IF(AND(A33="F",C32="So"),0,IF(A32="F",IF(I32="*",1.5,0),IF(A33="F",IF(I32="*",0.5,0),IF(C32="So",IF(I32="*",1.5,0),IF(C33="So",IF(I32="*",0.5,0),IF(I32="*",2,0)))))))</f>
        <v>0</v>
      </c>
      <c r="X32" s="222">
        <f>IF(Y32&gt;0.01,0,IF(C32="So",IF(AND(I32="*",I31="*"),Q32,IF(I32="*",Q32-2+0.5,IF(I31="*",Q32+1.5,Q32))),0))</f>
        <v>0</v>
      </c>
      <c r="Y32" s="222">
        <f t="shared" ref="Y32:Y33" si="34">IF(A21="F",IF(AND(I32="*",I31="*"),Q32,IF(I32="*",Q32-2+0.5,IF(I31="*",Q32+1.5,Q32))),0)</f>
        <v>0</v>
      </c>
    </row>
    <row r="33" spans="1:25" ht="18" customHeight="1" x14ac:dyDescent="0.25">
      <c r="A33" s="174"/>
      <c r="B33" s="238">
        <v>24</v>
      </c>
      <c r="C33" s="239" t="s">
        <v>15</v>
      </c>
      <c r="D33" s="201"/>
      <c r="E33" s="201"/>
      <c r="F33" s="201"/>
      <c r="G33" s="279"/>
      <c r="H33" s="201"/>
      <c r="I33" s="201"/>
      <c r="J33" s="280">
        <f t="shared" si="0"/>
        <v>0</v>
      </c>
      <c r="K33" s="280">
        <f t="shared" si="31"/>
        <v>0</v>
      </c>
      <c r="L33" s="281">
        <f t="shared" si="2"/>
        <v>0</v>
      </c>
      <c r="M33" s="150">
        <f t="shared" si="3"/>
        <v>0</v>
      </c>
      <c r="N33" s="345">
        <f t="shared" si="4"/>
        <v>0</v>
      </c>
      <c r="O33" s="345">
        <f t="shared" si="32"/>
        <v>0</v>
      </c>
      <c r="P33" s="345">
        <f t="shared" si="6"/>
        <v>0</v>
      </c>
      <c r="Q33" s="150">
        <f t="shared" si="7"/>
        <v>0</v>
      </c>
      <c r="R33" s="150">
        <f t="shared" si="8"/>
        <v>0</v>
      </c>
      <c r="S33" s="210"/>
      <c r="T33" s="434"/>
      <c r="U33" s="444"/>
      <c r="V33" s="260"/>
      <c r="W33" s="222">
        <f>IF(AND(A33="F",C34="So"),0,IF(AND(A34="F",C33="So"),0,IF(A33="F",IF(I33="*",1.5,0),IF(A34="F",IF(I33="*",0.5,0),IF(C33="So",IF(I33="*",1.5,0),IF(C34="So",IF(I33="*",0.5,0),IF(I33="*",2,0)))))))</f>
        <v>0</v>
      </c>
      <c r="X33" s="222">
        <f>IF(Y33&gt;0.01,0,IF(C33="So",IF(AND(I33="*",I32="*"),Q33,IF(I33="*",Q33-2+0.5,IF(I32="*",Q33+1.5,Q33))),0))</f>
        <v>0</v>
      </c>
      <c r="Y33" s="222">
        <f t="shared" si="34"/>
        <v>0</v>
      </c>
    </row>
    <row r="34" spans="1:25" ht="18" customHeight="1" x14ac:dyDescent="0.25">
      <c r="A34" s="174"/>
      <c r="B34" s="238">
        <v>25</v>
      </c>
      <c r="C34" s="239" t="s">
        <v>16</v>
      </c>
      <c r="D34" s="263"/>
      <c r="E34" s="263"/>
      <c r="F34" s="261"/>
      <c r="G34" s="262"/>
      <c r="H34" s="263"/>
      <c r="I34" s="241"/>
      <c r="J34" s="243">
        <f t="shared" si="0"/>
        <v>0</v>
      </c>
      <c r="K34" s="243">
        <f t="shared" si="31"/>
        <v>0</v>
      </c>
      <c r="L34" s="244">
        <f t="shared" si="2"/>
        <v>0</v>
      </c>
      <c r="M34" s="150">
        <f t="shared" si="3"/>
        <v>0</v>
      </c>
      <c r="N34" s="345">
        <f t="shared" si="4"/>
        <v>0</v>
      </c>
      <c r="O34" s="345">
        <f t="shared" si="32"/>
        <v>0</v>
      </c>
      <c r="P34" s="345">
        <f t="shared" si="6"/>
        <v>0</v>
      </c>
      <c r="Q34" s="150">
        <f t="shared" si="7"/>
        <v>0</v>
      </c>
      <c r="R34" s="150">
        <f t="shared" si="8"/>
        <v>0</v>
      </c>
      <c r="S34" s="210"/>
      <c r="T34" s="433"/>
      <c r="U34" s="443"/>
      <c r="V34" s="221"/>
      <c r="W34" s="222">
        <f t="shared" ref="W34" si="35">IF(AND(A34="F",C35="So"),0,IF(AND(A35="F",C34="So"),0,IF(A34="F",IF(I34="*",1.5,0),IF(A35="F",IF(I34="*",0.5,0),IF(C34="So",IF(I34="*",1.5,0),IF(C35="So",IF(I34="*",0.5,0),IF(I34="*",2,0)))))))</f>
        <v>0</v>
      </c>
      <c r="X34" s="222">
        <f>IF(Y34&gt;0.01,0,IF(C34="So",IF(AND(I34="*",I33="*"),Q34,IF(I34="*",Q34-2+0.5,IF(I33="*",Q34+1.5,Q34))),0))</f>
        <v>0</v>
      </c>
      <c r="Y34" s="222">
        <f>IF(A34="F",IF(AND(I34="*",I32="*"),Q34,IF(I34="*",Q34-2+0.5,IF(I32="*",Q34+1.5,Q34))),0)</f>
        <v>0</v>
      </c>
    </row>
    <row r="35" spans="1:25" ht="18" customHeight="1" x14ac:dyDescent="0.25">
      <c r="A35" s="174"/>
      <c r="B35" s="213">
        <v>26</v>
      </c>
      <c r="C35" s="214" t="s">
        <v>17</v>
      </c>
      <c r="D35" s="268"/>
      <c r="E35" s="268"/>
      <c r="F35" s="268"/>
      <c r="G35" s="269"/>
      <c r="H35" s="268"/>
      <c r="I35" s="268"/>
      <c r="J35" s="270">
        <f t="shared" si="0"/>
        <v>0</v>
      </c>
      <c r="K35" s="270">
        <f t="shared" si="31"/>
        <v>0</v>
      </c>
      <c r="L35" s="271">
        <f t="shared" si="2"/>
        <v>0</v>
      </c>
      <c r="M35" s="151">
        <f t="shared" si="3"/>
        <v>0</v>
      </c>
      <c r="N35" s="346">
        <f t="shared" si="4"/>
        <v>0</v>
      </c>
      <c r="O35" s="346">
        <f t="shared" si="32"/>
        <v>0</v>
      </c>
      <c r="P35" s="346">
        <f t="shared" si="6"/>
        <v>0</v>
      </c>
      <c r="Q35" s="151">
        <f t="shared" si="7"/>
        <v>0</v>
      </c>
      <c r="R35" s="151">
        <f t="shared" si="8"/>
        <v>0</v>
      </c>
      <c r="S35" s="395"/>
      <c r="T35" s="430"/>
      <c r="U35" s="440"/>
      <c r="V35" s="221"/>
      <c r="W35" s="222">
        <f>IF(AND(A35="F",C36="So"),0,IF(AND(A36="F",C35="So"),0,IF(A35="F",IF(I35="*",1.5,0),IF(A36="F",IF(I35="*",0.5,0),IF(C35="So",IF(I35="*",1.5,0),IF(C36="So",IF(I35="*",0.5,0),IF(I35="*",2,0)))))))</f>
        <v>0</v>
      </c>
      <c r="X35" s="222">
        <f>IF(Y35&gt;0.01,0,IF(C35="So",IF(AND(I35="*",I34="*"),Q35,IF(I35="*",Q35-2+0.5,IF(I34="*",Q35+1.5,Q35))),0))</f>
        <v>0</v>
      </c>
      <c r="Y35" s="222">
        <f t="shared" ref="Y35" si="36">IF(A35="F",IF(AND(I35="*",I33="*"),Q35,IF(I35="*",Q35-2+0.5,IF(I33="*",Q35+1.5,Q35))),0)</f>
        <v>0</v>
      </c>
    </row>
    <row r="36" spans="1:25" ht="18" customHeight="1" x14ac:dyDescent="0.25">
      <c r="A36" s="174"/>
      <c r="B36" s="223">
        <v>27</v>
      </c>
      <c r="C36" s="224" t="s">
        <v>10</v>
      </c>
      <c r="D36" s="272"/>
      <c r="E36" s="272"/>
      <c r="F36" s="272"/>
      <c r="G36" s="273"/>
      <c r="H36" s="272"/>
      <c r="I36" s="272"/>
      <c r="J36" s="274">
        <f t="shared" ref="J36" si="37">E36*24-D36*24</f>
        <v>0</v>
      </c>
      <c r="K36" s="274">
        <f t="shared" si="31"/>
        <v>0</v>
      </c>
      <c r="L36" s="275">
        <f t="shared" ref="L36" si="38">IF(F36="*",2,0)</f>
        <v>0</v>
      </c>
      <c r="M36" s="144">
        <f t="shared" ref="M36" si="39">L36+K36</f>
        <v>0</v>
      </c>
      <c r="N36" s="347">
        <f t="shared" ref="N36" si="40">H36*24-G36*24</f>
        <v>0</v>
      </c>
      <c r="O36" s="347">
        <f t="shared" si="32"/>
        <v>0</v>
      </c>
      <c r="P36" s="347">
        <f t="shared" ref="P36" si="41">IF(I36="*",2,0)</f>
        <v>0</v>
      </c>
      <c r="Q36" s="144">
        <f t="shared" ref="Q36" si="42">P36+O36</f>
        <v>0</v>
      </c>
      <c r="R36" s="144">
        <f t="shared" ref="R36" si="43">(M36-Q36)*-1</f>
        <v>0</v>
      </c>
      <c r="S36" s="396"/>
      <c r="T36" s="431"/>
      <c r="U36" s="441"/>
      <c r="V36" s="221"/>
      <c r="W36" s="222">
        <f>IF(AND(A36="F",C38="So"),0,IF(AND(A38="F",C36="So"),0,IF(A36="F",IF(I36="*",1.5,0),IF(A38="F",IF(I36="*",0.5,0),IF(C36="So",IF(I36="*",1.5,0),IF(C38="So",IF(I36="*",0.5,0),IF(I36="*",2,0)))))))</f>
        <v>0</v>
      </c>
      <c r="X36" s="222">
        <f t="shared" ref="X36" si="44">IF(Y36&gt;0.01,0,IF(C36="So",IF(AND(I36="*",I35="*"),Q36,IF(I36="*",Q36-2+0.5,IF(I35="*",Q36+1.5,Q36))),0))</f>
        <v>0</v>
      </c>
      <c r="Y36" s="222">
        <f>IF(A36="F",IF(AND(I36="*",I34="*"),Q36,IF(I36="*",Q36-2+0.5,IF(I34="*",Q36+1.5,Q36))),0)</f>
        <v>0</v>
      </c>
    </row>
    <row r="37" spans="1:25" ht="18" customHeight="1" x14ac:dyDescent="0.25">
      <c r="A37" s="174"/>
      <c r="B37" s="231"/>
      <c r="C37" s="512" t="s">
        <v>11</v>
      </c>
      <c r="D37" s="512"/>
      <c r="E37" s="512"/>
      <c r="F37" s="512"/>
      <c r="G37" s="512"/>
      <c r="H37" s="512"/>
      <c r="I37" s="397"/>
      <c r="J37" s="398"/>
      <c r="K37" s="398"/>
      <c r="L37" s="399"/>
      <c r="M37" s="154">
        <f>SUM(M30:M36)</f>
        <v>0</v>
      </c>
      <c r="N37" s="343">
        <f t="shared" ref="N37" si="45">SUM(N30:N36)</f>
        <v>0</v>
      </c>
      <c r="O37" s="343">
        <f t="shared" ref="O37" si="46">SUM(O30:O36)</f>
        <v>0</v>
      </c>
      <c r="P37" s="343">
        <f t="shared" ref="P37" si="47">SUM(P30:P36)</f>
        <v>0</v>
      </c>
      <c r="Q37" s="154">
        <f t="shared" ref="Q37" si="48">SUM(Q30:Q36)</f>
        <v>0</v>
      </c>
      <c r="R37" s="154">
        <f t="shared" ref="R37" si="49">SUM(R30:R36)</f>
        <v>0</v>
      </c>
      <c r="S37" s="400"/>
      <c r="T37" s="432"/>
      <c r="U37" s="442"/>
      <c r="V37" s="237"/>
      <c r="W37" s="222">
        <f t="shared" ref="W37" si="50">IF(AND(A37="F",C38="So"),0,IF(AND(A38="F",C37="So"),0,IF(A37="F",IF(I37="*",1.5,0),IF(A38="F",IF(I37="*",0.5,0),IF(C37="So",IF(I37="*",1.5,0),IF(C38="So",IF(I37="*",0.5,0),IF(I37="*",2,0)))))))</f>
        <v>0</v>
      </c>
      <c r="X37" s="222">
        <f>IF(Y37&gt;0.01,0,IF(C37="So",IF(AND(I37="*",I36="*"),Q37,IF(I37="*",Q37-2+0.5,IF(I36="*",Q37+1.5,Q37))),0))</f>
        <v>0</v>
      </c>
      <c r="Y37" s="222">
        <f>IF(A37="F",IF(AND(I37="*",I36="*"),Q37,IF(I37="*",Q37-2+0.5,IF(I36="*",Q37+1.5,Q37))),0)</f>
        <v>0</v>
      </c>
    </row>
    <row r="38" spans="1:25" ht="18" customHeight="1" x14ac:dyDescent="0.25">
      <c r="A38" s="174"/>
      <c r="B38" s="238">
        <v>28</v>
      </c>
      <c r="C38" s="239" t="s">
        <v>12</v>
      </c>
      <c r="D38" s="201"/>
      <c r="E38" s="201"/>
      <c r="F38" s="201"/>
      <c r="G38" s="279"/>
      <c r="H38" s="201"/>
      <c r="I38" s="201"/>
      <c r="J38" s="280">
        <f t="shared" ref="J38:J40" si="51">E38*24-D38*24</f>
        <v>0</v>
      </c>
      <c r="K38" s="280">
        <f>IF(J38&lt;6.01,J38,IF(J38&gt;9,J38-0.75,J38-0.5))</f>
        <v>0</v>
      </c>
      <c r="L38" s="281">
        <f t="shared" ref="L38:L40" si="52">IF(F38="*",2,0)</f>
        <v>0</v>
      </c>
      <c r="M38" s="150">
        <f t="shared" ref="M38:M40" si="53">L38+K38</f>
        <v>0</v>
      </c>
      <c r="N38" s="345">
        <f t="shared" ref="N38:N40" si="54">H38*24-G38*24</f>
        <v>0</v>
      </c>
      <c r="O38" s="345">
        <f>IF(N38&lt;6.01,N38,IF(N38&gt;9,N38-0.75,N38-0.5))</f>
        <v>0</v>
      </c>
      <c r="P38" s="345">
        <f t="shared" ref="P38:P40" si="55">IF(I38="*",2,0)</f>
        <v>0</v>
      </c>
      <c r="Q38" s="150">
        <f t="shared" ref="Q38:Q40" si="56">P38+O38</f>
        <v>0</v>
      </c>
      <c r="R38" s="150">
        <f t="shared" ref="R38:R40" si="57">(M38-Q38)*-1</f>
        <v>0</v>
      </c>
      <c r="S38" s="210"/>
      <c r="T38" s="434"/>
      <c r="U38" s="444"/>
      <c r="V38" s="260"/>
      <c r="W38" s="222">
        <f>IF(AND(A38="F",C39="So"),0,IF(AND(A39="F",C38="So"),0,IF(A38="F",IF(I38="*",1.5,0),IF(A39="F",IF(I38="*",0.5,0),IF(C38="So",IF(I38="*",1.5,0),IF(C39="So",IF(I38="*",0.5,0),IF(I38="*",2,0)))))))</f>
        <v>0</v>
      </c>
      <c r="X38" s="222">
        <f>IF(Y38&gt;0.01,0,IF(C38="So",IF(AND(I38="*",I36="*"),Q38,IF(I38="*",Q38-2+0.5,IF(I36="*",Q38+1.5,Q38))),0))</f>
        <v>0</v>
      </c>
      <c r="Y38" s="222">
        <f>IF(A38="F",IF(AND(I38="*",I36="*"),Q38,IF(I38="*",Q38-2+0.5,IF(I36="*",Q38+1.5,Q38))),0)</f>
        <v>0</v>
      </c>
    </row>
    <row r="39" spans="1:25" ht="18" customHeight="1" x14ac:dyDescent="0.25">
      <c r="A39" s="174"/>
      <c r="B39" s="238">
        <v>29</v>
      </c>
      <c r="C39" s="239" t="s">
        <v>13</v>
      </c>
      <c r="D39" s="201"/>
      <c r="E39" s="201"/>
      <c r="F39" s="201"/>
      <c r="G39" s="279"/>
      <c r="H39" s="201"/>
      <c r="I39" s="201"/>
      <c r="J39" s="280">
        <f t="shared" si="51"/>
        <v>0</v>
      </c>
      <c r="K39" s="280">
        <f t="shared" ref="K39:K40" si="58">IF(J39&lt;6.01,J39,IF(J39&gt;9,J39-0.75,J39-0.5))</f>
        <v>0</v>
      </c>
      <c r="L39" s="281">
        <f t="shared" si="52"/>
        <v>0</v>
      </c>
      <c r="M39" s="150">
        <f t="shared" si="53"/>
        <v>0</v>
      </c>
      <c r="N39" s="345">
        <f t="shared" si="54"/>
        <v>0</v>
      </c>
      <c r="O39" s="345">
        <f t="shared" ref="O39:O40" si="59">IF(N39&lt;6.01,N39,IF(N39&gt;9,N39-0.75,N39-0.5))</f>
        <v>0</v>
      </c>
      <c r="P39" s="345">
        <f t="shared" si="55"/>
        <v>0</v>
      </c>
      <c r="Q39" s="150">
        <f t="shared" si="56"/>
        <v>0</v>
      </c>
      <c r="R39" s="150">
        <f t="shared" si="57"/>
        <v>0</v>
      </c>
      <c r="S39" s="210"/>
      <c r="T39" s="434"/>
      <c r="U39" s="444"/>
      <c r="V39" s="260"/>
      <c r="W39" s="222">
        <f t="shared" ref="W39" si="60">IF(AND(A39="F",C40="So"),0,IF(AND(A40="F",C39="So"),0,IF(A39="F",IF(I39="*",1.5,0),IF(A40="F",IF(I39="*",0.5,0),IF(C39="So",IF(I39="*",1.5,0),IF(C40="So",IF(I39="*",0.5,0),IF(I39="*",2,0)))))))</f>
        <v>0</v>
      </c>
      <c r="X39" s="222">
        <f>IF(Y39&gt;0.01,0,IF(C39="So",IF(AND(I39="*",I38="*"),Q39,IF(I39="*",Q39-2+0.5,IF(I38="*",Q39+1.5,Q39))),0))</f>
        <v>0</v>
      </c>
      <c r="Y39" s="222">
        <f>IF(A39="F",IF(AND(I39="*",I38="*"),Q39,IF(I39="*",Q39-2+0.5,IF(I38="*",Q39+1.5,Q39))),0)</f>
        <v>0</v>
      </c>
    </row>
    <row r="40" spans="1:25" ht="18" customHeight="1" thickBot="1" x14ac:dyDescent="0.3">
      <c r="A40" s="174"/>
      <c r="B40" s="238">
        <v>30</v>
      </c>
      <c r="C40" s="239" t="s">
        <v>14</v>
      </c>
      <c r="D40" s="201"/>
      <c r="E40" s="201"/>
      <c r="F40" s="201"/>
      <c r="G40" s="279"/>
      <c r="H40" s="201"/>
      <c r="I40" s="201"/>
      <c r="J40" s="280">
        <f t="shared" si="51"/>
        <v>0</v>
      </c>
      <c r="K40" s="280">
        <f t="shared" si="58"/>
        <v>0</v>
      </c>
      <c r="L40" s="281">
        <f t="shared" si="52"/>
        <v>0</v>
      </c>
      <c r="M40" s="150">
        <f t="shared" si="53"/>
        <v>0</v>
      </c>
      <c r="N40" s="345">
        <f t="shared" si="54"/>
        <v>0</v>
      </c>
      <c r="O40" s="345">
        <f t="shared" si="59"/>
        <v>0</v>
      </c>
      <c r="P40" s="345">
        <f t="shared" si="55"/>
        <v>0</v>
      </c>
      <c r="Q40" s="150">
        <f t="shared" si="56"/>
        <v>0</v>
      </c>
      <c r="R40" s="150">
        <f t="shared" si="57"/>
        <v>0</v>
      </c>
      <c r="S40" s="210"/>
      <c r="T40" s="434"/>
      <c r="U40" s="459"/>
      <c r="V40" s="260"/>
      <c r="W40" s="222">
        <f>IF(AND(A40="F",C41="So"),0,IF(AND(A41="F",C40="So"),0,IF(A40="F",IF(I40="*",1.5,0),IF(A41="F",IF(I40="*",0.5,0),IF(C40="So",IF(I40="*",1.5,0),IF(C41="So",IF(I40="*",0.5,0),IF(I40="*",2,0)))))))</f>
        <v>0</v>
      </c>
      <c r="X40" s="222">
        <f>IF(Y40&gt;0.01,0,IF(C40="So",IF(AND(I40="*",I39="*"),Q40,IF(I40="*",Q40-2+0.5,IF(I39="*",Q40+1.5,Q40))),0))</f>
        <v>0</v>
      </c>
      <c r="Y40" s="222">
        <f t="shared" ref="Y40" si="61">IF(A40="F",IF(AND(I40="*",I39="*"),Q40,IF(I40="*",Q40-2+0.5,IF(I39="*",Q40+1.5,Q40))),0)</f>
        <v>0</v>
      </c>
    </row>
    <row r="41" spans="1:25" ht="18" customHeight="1" thickBot="1" x14ac:dyDescent="0.3">
      <c r="B41" s="231"/>
      <c r="C41" s="512" t="s">
        <v>11</v>
      </c>
      <c r="D41" s="512"/>
      <c r="E41" s="512"/>
      <c r="F41" s="512"/>
      <c r="G41" s="512"/>
      <c r="H41" s="512"/>
      <c r="I41" s="397"/>
      <c r="J41" s="398"/>
      <c r="K41" s="398"/>
      <c r="L41" s="399"/>
      <c r="M41" s="154">
        <f t="shared" ref="M41:R41" si="62">SUM(M30:M34)</f>
        <v>0</v>
      </c>
      <c r="N41" s="154">
        <f t="shared" si="62"/>
        <v>0</v>
      </c>
      <c r="O41" s="154">
        <f t="shared" si="62"/>
        <v>0</v>
      </c>
      <c r="P41" s="154">
        <f t="shared" si="62"/>
        <v>0</v>
      </c>
      <c r="Q41" s="154">
        <f t="shared" si="62"/>
        <v>0</v>
      </c>
      <c r="R41" s="154">
        <f t="shared" si="62"/>
        <v>0</v>
      </c>
      <c r="S41" s="302"/>
      <c r="T41" s="437"/>
      <c r="U41" s="456">
        <f>SUM(U7:U40)</f>
        <v>0</v>
      </c>
      <c r="V41" s="303"/>
      <c r="W41" s="337">
        <f>SUM(W7:W40)</f>
        <v>0</v>
      </c>
      <c r="X41" s="337">
        <f t="shared" ref="X41:Y41" si="63">SUM(X7:X40)</f>
        <v>0</v>
      </c>
      <c r="Y41" s="337">
        <f t="shared" si="63"/>
        <v>0</v>
      </c>
    </row>
    <row r="42" spans="1:25" ht="18" customHeight="1" x14ac:dyDescent="0.25">
      <c r="B42" s="304"/>
      <c r="C42" s="283"/>
      <c r="D42" s="305"/>
      <c r="E42" s="305"/>
      <c r="F42" s="305"/>
      <c r="G42" s="306"/>
      <c r="H42" s="307"/>
      <c r="I42" s="307"/>
      <c r="J42" s="308"/>
      <c r="K42" s="308"/>
      <c r="L42" s="309"/>
      <c r="M42" s="310"/>
      <c r="N42" s="308"/>
      <c r="O42" s="308"/>
      <c r="P42" s="309"/>
      <c r="Q42" s="311"/>
      <c r="R42" s="310"/>
      <c r="S42" s="312"/>
      <c r="T42" s="182"/>
      <c r="U42" s="182"/>
      <c r="V42" s="182"/>
    </row>
    <row r="43" spans="1:25" ht="18" customHeight="1" x14ac:dyDescent="0.25">
      <c r="B43" s="482" t="s">
        <v>18</v>
      </c>
      <c r="C43" s="483"/>
      <c r="D43" s="483"/>
      <c r="E43" s="483"/>
      <c r="F43" s="483"/>
      <c r="G43" s="483"/>
      <c r="H43" s="484"/>
      <c r="I43" s="313"/>
      <c r="J43" s="314"/>
      <c r="K43" s="314"/>
      <c r="L43" s="315"/>
      <c r="M43" s="316">
        <f>ROUND((Q2/5*G1)*4,0)/4</f>
        <v>176</v>
      </c>
      <c r="N43" s="178"/>
      <c r="O43" s="178"/>
      <c r="P43" s="179"/>
      <c r="Q43" s="164" t="s">
        <v>65</v>
      </c>
      <c r="R43" s="180"/>
      <c r="S43" s="317" t="s">
        <v>57</v>
      </c>
      <c r="T43" s="318"/>
      <c r="U43" s="428"/>
      <c r="V43" s="319"/>
    </row>
    <row r="44" spans="1:25" ht="18" customHeight="1" x14ac:dyDescent="0.25">
      <c r="B44" s="482" t="s">
        <v>19</v>
      </c>
      <c r="C44" s="483"/>
      <c r="D44" s="483"/>
      <c r="E44" s="483"/>
      <c r="F44" s="483"/>
      <c r="G44" s="483"/>
      <c r="H44" s="484"/>
      <c r="I44" s="313"/>
      <c r="J44" s="314"/>
      <c r="K44" s="314"/>
      <c r="L44" s="315"/>
      <c r="M44" s="316">
        <f>SUM(Q41,Q37,Q29,Q21,Q13)</f>
        <v>0</v>
      </c>
      <c r="N44" s="178"/>
      <c r="O44" s="178"/>
      <c r="P44" s="179"/>
      <c r="Q44" s="164" t="s">
        <v>65</v>
      </c>
      <c r="R44" s="180"/>
      <c r="S44" s="317" t="s">
        <v>58</v>
      </c>
      <c r="T44" s="318">
        <v>26</v>
      </c>
      <c r="U44" s="428"/>
      <c r="V44" s="319"/>
    </row>
    <row r="45" spans="1:25" ht="18" customHeight="1" x14ac:dyDescent="0.25">
      <c r="B45" s="471" t="s">
        <v>20</v>
      </c>
      <c r="C45" s="472"/>
      <c r="D45" s="472"/>
      <c r="E45" s="472"/>
      <c r="F45" s="472"/>
      <c r="G45" s="472"/>
      <c r="H45" s="473"/>
      <c r="I45" s="320"/>
      <c r="J45" s="321"/>
      <c r="K45" s="321"/>
      <c r="L45" s="322"/>
      <c r="M45" s="316"/>
      <c r="N45" s="178"/>
      <c r="O45" s="178"/>
      <c r="P45" s="179"/>
      <c r="Q45" s="180"/>
      <c r="R45" s="180"/>
      <c r="S45" s="317" t="s">
        <v>22</v>
      </c>
      <c r="T45" s="318">
        <v>0</v>
      </c>
      <c r="U45" s="428"/>
      <c r="V45" s="319"/>
    </row>
    <row r="46" spans="1:25" ht="18" customHeight="1" x14ac:dyDescent="0.25">
      <c r="B46" s="471" t="s">
        <v>21</v>
      </c>
      <c r="C46" s="472"/>
      <c r="D46" s="472"/>
      <c r="E46" s="472"/>
      <c r="F46" s="472"/>
      <c r="G46" s="472"/>
      <c r="H46" s="473"/>
      <c r="I46" s="320"/>
      <c r="J46" s="321"/>
      <c r="K46" s="321"/>
      <c r="L46" s="322"/>
      <c r="M46" s="316">
        <f>M44-M43</f>
        <v>-176</v>
      </c>
      <c r="N46" s="178"/>
      <c r="O46" s="178"/>
      <c r="P46" s="179"/>
      <c r="Q46" s="180"/>
      <c r="R46" s="180"/>
      <c r="S46" s="317" t="s">
        <v>24</v>
      </c>
      <c r="T46" s="318">
        <v>0</v>
      </c>
      <c r="U46" s="428"/>
      <c r="V46" s="319"/>
    </row>
    <row r="47" spans="1:25" ht="18" customHeight="1" x14ac:dyDescent="0.25">
      <c r="B47" s="471" t="s">
        <v>23</v>
      </c>
      <c r="C47" s="472"/>
      <c r="D47" s="472"/>
      <c r="E47" s="472"/>
      <c r="F47" s="472"/>
      <c r="G47" s="472"/>
      <c r="H47" s="473"/>
      <c r="I47" s="320"/>
      <c r="J47" s="321"/>
      <c r="K47" s="321"/>
      <c r="L47" s="322"/>
      <c r="M47" s="316">
        <f>M45+M46</f>
        <v>-176</v>
      </c>
      <c r="N47" s="178"/>
      <c r="O47" s="178"/>
      <c r="P47" s="179"/>
      <c r="Q47" s="180"/>
      <c r="R47" s="180"/>
      <c r="S47" s="317" t="s">
        <v>25</v>
      </c>
      <c r="T47" s="239">
        <f>T44+T43-T46</f>
        <v>26</v>
      </c>
      <c r="U47" s="390"/>
      <c r="V47" s="174"/>
    </row>
    <row r="48" spans="1:25" ht="18" customHeight="1" x14ac:dyDescent="0.25">
      <c r="B48" s="323"/>
      <c r="C48" s="174"/>
      <c r="D48" s="181"/>
      <c r="E48" s="181"/>
      <c r="F48" s="181"/>
      <c r="G48" s="191"/>
      <c r="H48" s="174"/>
      <c r="I48" s="174"/>
      <c r="J48" s="178"/>
      <c r="K48" s="178"/>
      <c r="L48" s="179"/>
      <c r="M48" s="180"/>
      <c r="N48" s="178"/>
      <c r="O48" s="178"/>
      <c r="P48" s="179"/>
      <c r="Q48" s="180"/>
      <c r="R48" s="180"/>
      <c r="S48" s="182"/>
      <c r="T48" s="174"/>
      <c r="U48" s="174"/>
      <c r="V48" s="174"/>
    </row>
    <row r="49" spans="2:22" ht="18" customHeight="1" x14ac:dyDescent="0.25">
      <c r="B49" s="464" t="s">
        <v>91</v>
      </c>
      <c r="C49" s="464"/>
      <c r="D49" s="464"/>
      <c r="E49" s="464"/>
      <c r="F49" s="464"/>
      <c r="G49" s="464"/>
      <c r="H49" s="464"/>
      <c r="I49" s="406"/>
      <c r="J49" s="407"/>
      <c r="K49" s="407"/>
      <c r="L49" s="408"/>
      <c r="M49" s="409">
        <f>U41</f>
        <v>0</v>
      </c>
      <c r="N49" s="324"/>
      <c r="O49" s="324"/>
      <c r="P49" s="325"/>
      <c r="Q49" s="327"/>
      <c r="R49" s="326"/>
      <c r="S49" s="511"/>
      <c r="T49" s="511"/>
      <c r="U49" s="328"/>
      <c r="V49" s="319"/>
    </row>
    <row r="50" spans="2:22" ht="18" customHeight="1" x14ac:dyDescent="0.25">
      <c r="B50" s="182"/>
      <c r="C50" s="182"/>
      <c r="D50" s="182"/>
      <c r="E50" s="182"/>
      <c r="F50" s="182"/>
      <c r="G50" s="329"/>
      <c r="H50" s="182"/>
      <c r="I50" s="182"/>
      <c r="J50" s="330"/>
      <c r="K50" s="330"/>
      <c r="L50" s="331"/>
      <c r="M50" s="193"/>
      <c r="N50" s="330"/>
      <c r="O50" s="330"/>
      <c r="P50" s="331"/>
      <c r="Q50" s="193"/>
      <c r="R50" s="193"/>
      <c r="S50" s="182" t="s">
        <v>60</v>
      </c>
      <c r="T50" s="182"/>
      <c r="U50" s="182"/>
      <c r="V50" s="182"/>
    </row>
    <row r="51" spans="2:22" ht="18" customHeight="1" x14ac:dyDescent="0.25">
      <c r="S51" s="336"/>
    </row>
  </sheetData>
  <sheetProtection algorithmName="SHA-512" hashValue="HswjT4QXcYuGncwLvzCOYektZGxBQiAb1CCevY8DacoeyP+MfEgT2nR3KPcA6aN5CbYDYP/mQAoOcJR6k4ijFw==" saltValue="CDO4SnH9DVmUHgFFCxQYuQ==" spinCount="100000" sheet="1" objects="1" scenarios="1"/>
  <protectedRanges>
    <protectedRange sqref="U7:U40" name="Bereich4"/>
    <protectedRange algorithmName="SHA-512" hashValue="X3Xm64b4be5pug3O4vjckIHj3Kar+w0vrr3OjtxVTvTRQHcX5Jmdi0iAnUvD+WMN4y3t/RKQHVIgQDesSiL2ug==" saltValue="xbxa0NqRbsLr5n+cYaI1jA==" spinCount="100000" sqref="M45" name="Bereich2_1"/>
    <protectedRange algorithmName="SHA-512" hashValue="txP625vL2mv2jQ5+INdA6L1oceV3Ds+BfXH6qSsjWdrjtzYFhmINnsKLd6sIRj84+Onqz5LZSs6PGZZ+dQemPQ==" saltValue="a8gsHyEzEsMWf7xxi35D6A==" spinCount="100000" sqref="C7:I41" name="Bereich1_2_1_1_1"/>
    <protectedRange algorithmName="SHA-512" hashValue="X3Xm64b4be5pug3O4vjckIHj3Kar+w0vrr3OjtxVTvTRQHcX5Jmdi0iAnUvD+WMN4y3t/RKQHVIgQDesSiL2ug==" saltValue="xbxa0NqRbsLr5n+cYaI1jA==" spinCount="100000" sqref="E2:V3 T43:V46 S7:S41" name="Bereich2_2_1_1_1"/>
  </protectedRanges>
  <mergeCells count="29">
    <mergeCell ref="B46:H46"/>
    <mergeCell ref="B47:H47"/>
    <mergeCell ref="S49:T49"/>
    <mergeCell ref="C29:H29"/>
    <mergeCell ref="C37:H37"/>
    <mergeCell ref="C41:H41"/>
    <mergeCell ref="B43:H43"/>
    <mergeCell ref="B44:H44"/>
    <mergeCell ref="B45:H45"/>
    <mergeCell ref="B49:H49"/>
    <mergeCell ref="R5:R6"/>
    <mergeCell ref="S5:S6"/>
    <mergeCell ref="W5:Y5"/>
    <mergeCell ref="C13:H13"/>
    <mergeCell ref="C21:H21"/>
    <mergeCell ref="Q5:Q6"/>
    <mergeCell ref="B5:B6"/>
    <mergeCell ref="C5:C6"/>
    <mergeCell ref="D5:E5"/>
    <mergeCell ref="G5:H5"/>
    <mergeCell ref="M5:M6"/>
    <mergeCell ref="B2:D2"/>
    <mergeCell ref="E2:G2"/>
    <mergeCell ref="I2:M2"/>
    <mergeCell ref="N2:P2"/>
    <mergeCell ref="B3:D3"/>
    <mergeCell ref="E3:G3"/>
    <mergeCell ref="I3:M3"/>
    <mergeCell ref="N3:P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Hennebach</dc:creator>
  <cp:lastModifiedBy>Juliane Wilfling</cp:lastModifiedBy>
  <cp:lastPrinted>2020-01-22T08:09:59Z</cp:lastPrinted>
  <dcterms:created xsi:type="dcterms:W3CDTF">2017-08-02T07:04:22Z</dcterms:created>
  <dcterms:modified xsi:type="dcterms:W3CDTF">2020-01-23T07:41:26Z</dcterms:modified>
</cp:coreProperties>
</file>